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4590" windowWidth="9330" windowHeight="4785" activeTab="1"/>
  </bookViews>
  <sheets>
    <sheet name="表1" sheetId="1" r:id="rId1"/>
    <sheet name="表2" sheetId="2" r:id="rId2"/>
    <sheet name="表3" sheetId="3" r:id="rId3"/>
    <sheet name="表4" sheetId="4" r:id="rId4"/>
    <sheet name="表5 " sheetId="5" r:id="rId5"/>
    <sheet name="表6" sheetId="6" r:id="rId6"/>
  </sheets>
  <definedNames>
    <definedName name="_xlnm.Print_Area" localSheetId="1">'表2'!$A$1:$W$43</definedName>
    <definedName name="_xlnm.Print_Area" localSheetId="2">'表3'!$A$1:$G$32</definedName>
  </definedNames>
  <calcPr fullCalcOnLoad="1"/>
</workbook>
</file>

<file path=xl/sharedStrings.xml><?xml version="1.0" encoding="utf-8"?>
<sst xmlns="http://schemas.openxmlformats.org/spreadsheetml/2006/main" count="403" uniqueCount="263">
  <si>
    <t>A</t>
  </si>
  <si>
    <t>B</t>
  </si>
  <si>
    <t>一</t>
  </si>
  <si>
    <t>二</t>
  </si>
  <si>
    <t>三</t>
  </si>
  <si>
    <t>四</t>
  </si>
  <si>
    <t xml:space="preserve">公  共  必  修  课      </t>
  </si>
  <si>
    <r>
      <t>限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课</t>
    </r>
  </si>
  <si>
    <t>专业必修课</t>
  </si>
  <si>
    <t>任意选修课</t>
  </si>
  <si>
    <t>实践性环节</t>
  </si>
  <si>
    <r>
      <t>总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</t>
    </r>
  </si>
  <si>
    <r>
      <t>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意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课</t>
    </r>
  </si>
  <si>
    <t>总计</t>
  </si>
  <si>
    <r>
      <t>总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</si>
  <si>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t>实践性环节</t>
  </si>
  <si>
    <t>学分数</t>
  </si>
  <si>
    <t>学时数</t>
  </si>
  <si>
    <t>%</t>
  </si>
  <si>
    <t>学年</t>
  </si>
  <si>
    <t>类别</t>
  </si>
  <si>
    <r>
      <t>学时</t>
    </r>
    <r>
      <rPr>
        <sz val="12"/>
        <rFont val="Times New Roman"/>
        <family val="1"/>
      </rPr>
      <t xml:space="preserve">A             </t>
    </r>
    <r>
      <rPr>
        <sz val="12"/>
        <rFont val="宋体"/>
        <family val="0"/>
      </rPr>
      <t>学期</t>
    </r>
  </si>
  <si>
    <t>系列</t>
  </si>
  <si>
    <t>总学时</t>
  </si>
  <si>
    <t>学分</t>
  </si>
  <si>
    <r>
      <t>课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程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名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称</t>
    </r>
  </si>
  <si>
    <r>
      <t>公共必修课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非学位课</t>
    </r>
    <r>
      <rPr>
        <sz val="12"/>
        <rFont val="Times New Roman"/>
        <family val="1"/>
      </rPr>
      <t>)</t>
    </r>
  </si>
  <si>
    <r>
      <t>专业必修课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学位课</t>
    </r>
    <r>
      <rPr>
        <sz val="12"/>
        <rFont val="Times New Roman"/>
        <family val="1"/>
      </rPr>
      <t>)</t>
    </r>
  </si>
  <si>
    <r>
      <t>专业必修课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非学位课</t>
    </r>
    <r>
      <rPr>
        <sz val="12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</si>
  <si>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非学位课</t>
    </r>
    <r>
      <rPr>
        <sz val="10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</si>
  <si>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学位学分</t>
    </r>
    <r>
      <rPr>
        <sz val="10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</si>
  <si>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学位学时</t>
    </r>
    <r>
      <rPr>
        <sz val="10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</si>
  <si>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非学位学时</t>
    </r>
    <r>
      <rPr>
        <sz val="10"/>
        <rFont val="Times New Roman"/>
        <family val="1"/>
      </rPr>
      <t>)</t>
    </r>
  </si>
  <si>
    <r>
      <t>公共必修课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学位课</t>
    </r>
    <r>
      <rPr>
        <sz val="12"/>
        <rFont val="Times New Roman"/>
        <family val="1"/>
      </rPr>
      <t>)</t>
    </r>
  </si>
  <si>
    <t>考核方式</t>
  </si>
  <si>
    <t>考试</t>
  </si>
  <si>
    <t>考查</t>
  </si>
  <si>
    <t>√</t>
  </si>
  <si>
    <t>第一、三学期考试，第二、四学期考查</t>
  </si>
  <si>
    <r>
      <t xml:space="preserve">   </t>
    </r>
    <r>
      <rPr>
        <sz val="12"/>
        <rFont val="宋体"/>
        <family val="0"/>
      </rPr>
      <t>课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程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学分</t>
    </r>
    <r>
      <rPr>
        <sz val="12"/>
        <rFont val="Times New Roman"/>
        <family val="1"/>
      </rPr>
      <t>B</t>
    </r>
  </si>
  <si>
    <t>课程                    代码</t>
  </si>
  <si>
    <t>0000008</t>
  </si>
  <si>
    <t>0000009</t>
  </si>
  <si>
    <t>0000011</t>
  </si>
  <si>
    <t>0000001</t>
  </si>
  <si>
    <t>0000012</t>
  </si>
  <si>
    <t>0000002</t>
  </si>
  <si>
    <t>0000014</t>
  </si>
  <si>
    <t>0000028</t>
  </si>
  <si>
    <t>0000013</t>
  </si>
  <si>
    <t>0000005</t>
  </si>
  <si>
    <t>0000004</t>
  </si>
  <si>
    <t>限定选修课（学位课）</t>
  </si>
  <si>
    <t>限定选修课（非学位课）</t>
  </si>
  <si>
    <t>表三：限定选修课教学计划表</t>
  </si>
  <si>
    <t>课程代码</t>
  </si>
  <si>
    <t>表四：任意选修课教学计划表</t>
  </si>
  <si>
    <t>表一：各类课程学分数和学时数</t>
  </si>
  <si>
    <t>模板自行统计用,请勿填写或修改</t>
  </si>
  <si>
    <t>模板自行统计用,请勿填写或修改</t>
  </si>
  <si>
    <t>课程代码</t>
  </si>
  <si>
    <r>
      <t>课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程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名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称</t>
    </r>
  </si>
  <si>
    <t>总学时</t>
  </si>
  <si>
    <t>学分</t>
  </si>
  <si>
    <t>限定选修课学位课学分</t>
  </si>
  <si>
    <t>限定选修课非学位课学分</t>
  </si>
  <si>
    <t>限定选修课学位课学时</t>
  </si>
  <si>
    <t>限定选修课非学位课学时</t>
  </si>
  <si>
    <t>考核方式</t>
  </si>
  <si>
    <t>考试</t>
  </si>
  <si>
    <t>考查</t>
  </si>
  <si>
    <t>课 程 名 称</t>
  </si>
  <si>
    <t>开课年级</t>
  </si>
  <si>
    <t>学分数</t>
  </si>
  <si>
    <t>三年级上</t>
  </si>
  <si>
    <t>只限师范类</t>
  </si>
  <si>
    <t>教学与课程导论</t>
  </si>
  <si>
    <t>德育与班主任</t>
  </si>
  <si>
    <t>三年级下</t>
  </si>
  <si>
    <t>学习心理与教育</t>
  </si>
  <si>
    <t>表五：公共师范类课程一览表</t>
  </si>
  <si>
    <t>课程代码</t>
  </si>
  <si>
    <t>学期总课时数</t>
  </si>
  <si>
    <t>考核方式</t>
  </si>
  <si>
    <t>备注</t>
  </si>
  <si>
    <t>考试</t>
  </si>
  <si>
    <t>考查</t>
  </si>
  <si>
    <r>
      <t>*</t>
    </r>
    <r>
      <rPr>
        <sz val="12"/>
        <rFont val="仿宋_GB2312"/>
        <family val="3"/>
      </rPr>
      <t>教育原理</t>
    </r>
  </si>
  <si>
    <t>0000017</t>
  </si>
  <si>
    <t>√</t>
  </si>
  <si>
    <t>0000018</t>
  </si>
  <si>
    <t>0000023</t>
  </si>
  <si>
    <t>教育科研方法</t>
  </si>
  <si>
    <t>0000025</t>
  </si>
  <si>
    <r>
      <t>*</t>
    </r>
    <r>
      <rPr>
        <sz val="12"/>
        <rFont val="仿宋_GB2312"/>
        <family val="3"/>
      </rPr>
      <t>心理学与教育</t>
    </r>
  </si>
  <si>
    <t>0000016</t>
  </si>
  <si>
    <t>0000024</t>
  </si>
  <si>
    <t>青少年心理与辅导</t>
  </si>
  <si>
    <t>0000026</t>
  </si>
  <si>
    <r>
      <t>1</t>
    </r>
    <r>
      <rPr>
        <sz val="12"/>
        <rFont val="宋体"/>
        <family val="0"/>
      </rPr>
      <t>周</t>
    </r>
  </si>
  <si>
    <t>2周</t>
  </si>
  <si>
    <r>
      <t>8</t>
    </r>
    <r>
      <rPr>
        <sz val="12"/>
        <rFont val="宋体"/>
        <family val="0"/>
      </rPr>
      <t>周</t>
    </r>
  </si>
  <si>
    <r>
      <t>表二：四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制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本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科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非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师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范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专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业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教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学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计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划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表</t>
    </r>
    <r>
      <rPr>
        <b/>
        <sz val="20"/>
        <rFont val="黑体"/>
        <family val="0"/>
      </rPr>
      <t>（生环学院师范专业）</t>
    </r>
  </si>
  <si>
    <r>
      <t>12</t>
    </r>
    <r>
      <rPr>
        <sz val="12"/>
        <rFont val="宋体"/>
        <family val="0"/>
      </rPr>
      <t>周</t>
    </r>
  </si>
  <si>
    <t>教育类课程</t>
  </si>
  <si>
    <t>计算机应用（一）（多媒体教学技术）</t>
  </si>
  <si>
    <t>化学类课程</t>
  </si>
  <si>
    <t>生物类课程</t>
  </si>
  <si>
    <t>计算机应用（二）（网络教学技术）</t>
  </si>
  <si>
    <t>自然科学概论</t>
  </si>
  <si>
    <t>文献检索</t>
  </si>
  <si>
    <t>探究性学习研究</t>
  </si>
  <si>
    <t>中学活动课教学案例研究</t>
  </si>
  <si>
    <t>现代教学技术</t>
  </si>
  <si>
    <t>教育统计与测量</t>
  </si>
  <si>
    <t>中学科学教材分析与研究</t>
  </si>
  <si>
    <t>Applied chemistry</t>
  </si>
  <si>
    <t>环境化学</t>
  </si>
  <si>
    <t>仪器分析</t>
  </si>
  <si>
    <t>物理化学</t>
  </si>
  <si>
    <t>元素化学</t>
  </si>
  <si>
    <t>实用化工</t>
  </si>
  <si>
    <t>结构化学</t>
  </si>
  <si>
    <t>高等无机化学</t>
  </si>
  <si>
    <t>高等有机化学</t>
  </si>
  <si>
    <t>高等分析化学</t>
  </si>
  <si>
    <t>高等物理化学</t>
  </si>
  <si>
    <t>生物化学</t>
  </si>
  <si>
    <t>植物学</t>
  </si>
  <si>
    <t>动物学</t>
  </si>
  <si>
    <t>人体组织解剖学</t>
  </si>
  <si>
    <t>人体生理学</t>
  </si>
  <si>
    <t>植物生理学</t>
  </si>
  <si>
    <t>普通生态学</t>
  </si>
  <si>
    <t>细胞分子生物学</t>
  </si>
  <si>
    <t>微生物学</t>
  </si>
  <si>
    <t>遗传学</t>
  </si>
  <si>
    <t>生物多样性</t>
  </si>
  <si>
    <t>材料科学</t>
  </si>
  <si>
    <t>中学生物实验技术</t>
  </si>
  <si>
    <t>人体常见病</t>
  </si>
  <si>
    <t>发育生物学</t>
  </si>
  <si>
    <r>
      <t>能源科学</t>
    </r>
    <r>
      <rPr>
        <sz val="10.5"/>
        <rFont val="Times New Roman"/>
        <family val="1"/>
      </rPr>
      <t xml:space="preserve"> </t>
    </r>
  </si>
  <si>
    <t>免疫与健康</t>
  </si>
  <si>
    <t>专业选修课</t>
  </si>
  <si>
    <t>免疫学</t>
  </si>
  <si>
    <t>化学与生命</t>
  </si>
  <si>
    <t>营养学</t>
  </si>
  <si>
    <t>环境化学</t>
  </si>
  <si>
    <t>心理生理学</t>
  </si>
  <si>
    <t>人类遗传学</t>
  </si>
  <si>
    <t>科学教学改革与发展</t>
  </si>
  <si>
    <t>细胞生物学</t>
  </si>
  <si>
    <t>绿色化学</t>
  </si>
  <si>
    <t>教育类课程Ⅱ</t>
  </si>
  <si>
    <r>
      <t>高等数学</t>
    </r>
    <r>
      <rPr>
        <sz val="12"/>
        <rFont val="Times New Roman"/>
        <family val="1"/>
      </rPr>
      <t xml:space="preserve"> </t>
    </r>
  </si>
  <si>
    <r>
      <t>科学技术与社会</t>
    </r>
    <r>
      <rPr>
        <sz val="12"/>
        <rFont val="Times New Roman"/>
        <family val="1"/>
      </rPr>
      <t xml:space="preserve"> </t>
    </r>
  </si>
  <si>
    <r>
      <t>环境科学</t>
    </r>
    <r>
      <rPr>
        <sz val="12"/>
        <rFont val="Times New Roman"/>
        <family val="1"/>
      </rPr>
      <t xml:space="preserve"> </t>
    </r>
  </si>
  <si>
    <t xml:space="preserve">science </t>
  </si>
  <si>
    <r>
      <t>*</t>
    </r>
    <r>
      <rPr>
        <sz val="12"/>
        <rFont val="宋体"/>
        <family val="0"/>
      </rPr>
      <t>基础物理学</t>
    </r>
  </si>
  <si>
    <r>
      <t>*</t>
    </r>
    <r>
      <rPr>
        <sz val="12"/>
        <rFont val="宋体"/>
        <family val="0"/>
      </rPr>
      <t>基础化学</t>
    </r>
    <r>
      <rPr>
        <sz val="12"/>
        <rFont val="Times New Roman"/>
        <family val="1"/>
      </rPr>
      <t xml:space="preserve">I </t>
    </r>
  </si>
  <si>
    <r>
      <t>*</t>
    </r>
    <r>
      <rPr>
        <sz val="12"/>
        <rFont val="宋体"/>
        <family val="0"/>
      </rPr>
      <t>基础化学</t>
    </r>
    <r>
      <rPr>
        <sz val="12"/>
        <rFont val="Times New Roman"/>
        <family val="1"/>
      </rPr>
      <t xml:space="preserve">II </t>
    </r>
  </si>
  <si>
    <r>
      <t>*</t>
    </r>
    <r>
      <rPr>
        <sz val="12"/>
        <rFont val="宋体"/>
        <family val="0"/>
      </rPr>
      <t>地球与空间科学</t>
    </r>
    <r>
      <rPr>
        <sz val="12"/>
        <rFont val="Times New Roman"/>
        <family val="1"/>
      </rPr>
      <t xml:space="preserve"> </t>
    </r>
  </si>
  <si>
    <r>
      <t>*</t>
    </r>
    <r>
      <rPr>
        <sz val="12"/>
        <rFont val="宋体"/>
        <family val="0"/>
      </rPr>
      <t>中学综合实验理论与研究</t>
    </r>
    <r>
      <rPr>
        <sz val="12"/>
        <rFont val="Times New Roman"/>
        <family val="1"/>
      </rPr>
      <t xml:space="preserve"> </t>
    </r>
  </si>
  <si>
    <r>
      <t>*</t>
    </r>
    <r>
      <rPr>
        <sz val="12"/>
        <rFont val="宋体"/>
        <family val="0"/>
      </rPr>
      <t>科学教学论</t>
    </r>
    <r>
      <rPr>
        <sz val="12"/>
        <rFont val="Times New Roman"/>
        <family val="1"/>
      </rPr>
      <t xml:space="preserve"> </t>
    </r>
  </si>
  <si>
    <t>*教育类课程</t>
  </si>
  <si>
    <r>
      <t>*</t>
    </r>
    <r>
      <rPr>
        <sz val="12"/>
        <rFont val="宋体"/>
        <family val="0"/>
      </rPr>
      <t>普通生物学</t>
    </r>
  </si>
  <si>
    <t>1410951</t>
  </si>
  <si>
    <t>1410096</t>
  </si>
  <si>
    <t>1410801</t>
  </si>
  <si>
    <t>1410802</t>
  </si>
  <si>
    <t>1410804</t>
  </si>
  <si>
    <t>1410975</t>
  </si>
  <si>
    <t>1410972</t>
  </si>
  <si>
    <t>1410976</t>
  </si>
  <si>
    <t>1410970</t>
  </si>
  <si>
    <t>1410971</t>
  </si>
  <si>
    <t>1490370</t>
  </si>
  <si>
    <t>1490371</t>
  </si>
  <si>
    <t>1490372</t>
  </si>
  <si>
    <t>1490373</t>
  </si>
  <si>
    <t>1430400</t>
  </si>
  <si>
    <t>1430099</t>
  </si>
  <si>
    <t>1430402</t>
  </si>
  <si>
    <t>1430033</t>
  </si>
  <si>
    <t>1430142</t>
  </si>
  <si>
    <t>1430143</t>
  </si>
  <si>
    <t>1430034</t>
  </si>
  <si>
    <t>1430029</t>
  </si>
  <si>
    <t>1430031</t>
  </si>
  <si>
    <t>1430144</t>
  </si>
  <si>
    <t>1430145</t>
  </si>
  <si>
    <t>1430057</t>
  </si>
  <si>
    <t>1430192</t>
  </si>
  <si>
    <t>1430022</t>
  </si>
  <si>
    <t>1430146</t>
  </si>
  <si>
    <t>1430026</t>
  </si>
  <si>
    <t>1430024</t>
  </si>
  <si>
    <t>1430147</t>
  </si>
  <si>
    <t>1430117</t>
  </si>
  <si>
    <t>1430148</t>
  </si>
  <si>
    <t>1430027</t>
  </si>
  <si>
    <t>1430401</t>
  </si>
  <si>
    <t>1430405</t>
  </si>
  <si>
    <t>1430141</t>
  </si>
  <si>
    <t>1430047</t>
  </si>
  <si>
    <t>1430153</t>
  </si>
  <si>
    <t>1430154</t>
  </si>
  <si>
    <t>1430149</t>
  </si>
  <si>
    <t>1430152</t>
  </si>
  <si>
    <t>1430324</t>
  </si>
  <si>
    <t>1460088</t>
  </si>
  <si>
    <t>1460089</t>
  </si>
  <si>
    <t>1460050</t>
  </si>
  <si>
    <t>1460091</t>
  </si>
  <si>
    <t>1460092</t>
  </si>
  <si>
    <t>1460000</t>
  </si>
  <si>
    <t>1460100</t>
  </si>
  <si>
    <t>1460093</t>
  </si>
  <si>
    <t>1460090</t>
  </si>
  <si>
    <t>1460094</t>
  </si>
  <si>
    <t>1460099</t>
  </si>
  <si>
    <t>1460102</t>
  </si>
  <si>
    <t>1460098</t>
  </si>
  <si>
    <t>1460001</t>
  </si>
  <si>
    <t>1460095</t>
  </si>
  <si>
    <t>1460096</t>
  </si>
  <si>
    <t>综合素质课程</t>
  </si>
  <si>
    <t>综合素质讲座</t>
  </si>
  <si>
    <t>12次</t>
  </si>
  <si>
    <r>
      <t>*</t>
    </r>
    <r>
      <rPr>
        <sz val="12"/>
        <rFont val="宋体"/>
        <family val="0"/>
      </rPr>
      <t>马克思主义哲学原理</t>
    </r>
  </si>
  <si>
    <t>毛泽东思想概论</t>
  </si>
  <si>
    <t>马克思主义政治经济学原理</t>
  </si>
  <si>
    <r>
      <t>*</t>
    </r>
    <r>
      <rPr>
        <sz val="12"/>
        <rFont val="宋体"/>
        <family val="0"/>
      </rPr>
      <t>邓小平理论概论</t>
    </r>
  </si>
  <si>
    <t>思想道德修养</t>
  </si>
  <si>
    <t>法律基础</t>
  </si>
  <si>
    <r>
      <t>*</t>
    </r>
    <r>
      <rPr>
        <sz val="12"/>
        <rFont val="宋体"/>
        <family val="0"/>
      </rPr>
      <t>大学英语</t>
    </r>
  </si>
  <si>
    <t>大学英语口语</t>
  </si>
  <si>
    <t>体育</t>
  </si>
  <si>
    <r>
      <t>军事</t>
    </r>
    <r>
      <rPr>
        <sz val="12"/>
        <rFont val="Times New Roman"/>
        <family val="1"/>
      </rPr>
      <t xml:space="preserve"> </t>
    </r>
  </si>
  <si>
    <r>
      <t>*</t>
    </r>
    <r>
      <rPr>
        <sz val="12"/>
        <rFont val="宋体"/>
        <family val="0"/>
      </rPr>
      <t>计算机</t>
    </r>
  </si>
  <si>
    <r>
      <t>教育见习</t>
    </r>
    <r>
      <rPr>
        <sz val="12"/>
        <rFont val="Times New Roman"/>
        <family val="1"/>
      </rPr>
      <t xml:space="preserve"> </t>
    </r>
  </si>
  <si>
    <r>
      <t>教育研习</t>
    </r>
    <r>
      <rPr>
        <sz val="12"/>
        <rFont val="Times New Roman"/>
        <family val="1"/>
      </rPr>
      <t xml:space="preserve"> </t>
    </r>
  </si>
  <si>
    <r>
      <t>教育实习</t>
    </r>
    <r>
      <rPr>
        <sz val="12"/>
        <rFont val="Times New Roman"/>
        <family val="1"/>
      </rPr>
      <t xml:space="preserve"> </t>
    </r>
  </si>
  <si>
    <r>
      <t>毕业论文</t>
    </r>
    <r>
      <rPr>
        <sz val="12"/>
        <rFont val="Times New Roman"/>
        <family val="1"/>
      </rPr>
      <t xml:space="preserve"> </t>
    </r>
  </si>
  <si>
    <t>1410041</t>
  </si>
  <si>
    <t>普通生物学</t>
  </si>
  <si>
    <t>基础物理学</t>
  </si>
  <si>
    <t>中学综合实验理论与研究</t>
  </si>
  <si>
    <t>课程内实验教学计划表</t>
  </si>
  <si>
    <t>课程名称</t>
  </si>
  <si>
    <t>类别</t>
  </si>
  <si>
    <t>实验学时</t>
  </si>
  <si>
    <t>专业必修</t>
  </si>
  <si>
    <t>1410801</t>
  </si>
  <si>
    <r>
      <t>基础化学</t>
    </r>
    <r>
      <rPr>
        <sz val="10.5"/>
        <rFont val="Times New Roman"/>
        <family val="1"/>
      </rPr>
      <t>I</t>
    </r>
  </si>
  <si>
    <t>1410802</t>
  </si>
  <si>
    <r>
      <t>基础化学</t>
    </r>
    <r>
      <rPr>
        <sz val="10.5"/>
        <rFont val="Times New Roman"/>
        <family val="1"/>
      </rPr>
      <t>II</t>
    </r>
  </si>
  <si>
    <t>1410974</t>
  </si>
  <si>
    <t>限定选修</t>
  </si>
  <si>
    <t>1430047</t>
  </si>
  <si>
    <t>1430149</t>
  </si>
  <si>
    <t>总计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</si>
</sst>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_ "/>
    <numFmt numFmtId="186" formatCode="&quot;是&quot;;&quot;是&quot;;&quot;否&quot;"/>
    <numFmt numFmtId="187" formatCode="&quot;真&quot;;&quot;真&quot;;&quot;假&quot;"/>
    <numFmt numFmtId="188" formatCode="&quot;开&quot;;&quot;开&quot;;&quot;关&quot;"/>
  </numFmts>
  <fonts count="2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name val="宋体"/>
      <family val="0"/>
    </font>
    <font>
      <sz val="10.5"/>
      <name val="宋体"/>
      <family val="0"/>
    </font>
    <font>
      <sz val="6"/>
      <name val="宋体"/>
      <family val="0"/>
    </font>
    <font>
      <b/>
      <sz val="20"/>
      <name val="黑体"/>
      <family val="0"/>
    </font>
    <font>
      <sz val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0.5"/>
      <name val="Times New Roman"/>
      <family val="1"/>
    </font>
    <font>
      <b/>
      <sz val="12"/>
      <name val="黑体"/>
      <family val="0"/>
    </font>
    <font>
      <sz val="12"/>
      <name val="仿宋_GB2312"/>
      <family val="3"/>
    </font>
    <font>
      <sz val="14"/>
      <name val="仿宋_GB2312"/>
      <family val="3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184" fontId="0" fillId="0" borderId="1" xfId="0" applyNumberFormat="1" applyBorder="1" applyAlignment="1">
      <alignment/>
    </xf>
    <xf numFmtId="184" fontId="0" fillId="0" borderId="3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1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" xfId="0" applyNumberFormat="1" applyBorder="1" applyAlignment="1" quotePrefix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13" fillId="0" borderId="17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85" fontId="0" fillId="0" borderId="4" xfId="0" applyNumberFormat="1" applyBorder="1" applyAlignment="1">
      <alignment/>
    </xf>
    <xf numFmtId="185" fontId="0" fillId="0" borderId="12" xfId="0" applyNumberForma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16" fillId="0" borderId="0" xfId="0" applyFont="1" applyAlignment="1">
      <alignment horizontal="justify" vertical="center"/>
    </xf>
    <xf numFmtId="49" fontId="16" fillId="0" borderId="0" xfId="0" applyNumberFormat="1" applyFont="1" applyAlignment="1">
      <alignment horizontal="justify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0" fillId="0" borderId="1" xfId="0" applyFont="1" applyFill="1" applyBorder="1" applyAlignment="1">
      <alignment wrapText="1"/>
    </xf>
    <xf numFmtId="0" fontId="16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wrapText="1"/>
    </xf>
    <xf numFmtId="0" fontId="21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9" fillId="0" borderId="4" xfId="0" applyFont="1" applyBorder="1" applyAlignment="1">
      <alignment horizontal="justify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24" fillId="0" borderId="0" xfId="16" applyFont="1" applyBorder="1" applyAlignment="1">
      <alignment horizontal="center" vertical="center"/>
      <protection/>
    </xf>
    <xf numFmtId="0" fontId="0" fillId="0" borderId="0" xfId="16" applyAlignment="1">
      <alignment horizontal="center" vertical="center"/>
      <protection/>
    </xf>
    <xf numFmtId="49" fontId="0" fillId="0" borderId="1" xfId="16" applyNumberForma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49" fontId="2" fillId="0" borderId="1" xfId="16" applyNumberFormat="1" applyFont="1" applyBorder="1" applyAlignment="1">
      <alignment horizontal="center" vertical="center"/>
      <protection/>
    </xf>
    <xf numFmtId="0" fontId="9" fillId="0" borderId="1" xfId="16" applyFont="1" applyBorder="1" applyAlignment="1">
      <alignment horizontal="justify" wrapText="1"/>
      <protection/>
    </xf>
    <xf numFmtId="0" fontId="0" fillId="0" borderId="1" xfId="16" applyBorder="1" applyAlignment="1">
      <alignment horizontal="center" vertical="center"/>
      <protection/>
    </xf>
    <xf numFmtId="0" fontId="9" fillId="0" borderId="14" xfId="16" applyFont="1" applyBorder="1" applyAlignment="1">
      <alignment horizontal="justify" wrapText="1"/>
      <protection/>
    </xf>
    <xf numFmtId="0" fontId="9" fillId="0" borderId="14" xfId="16" applyFont="1" applyBorder="1" applyAlignment="1">
      <alignment horizontal="justify" vertical="center" wrapText="1"/>
      <protection/>
    </xf>
    <xf numFmtId="0" fontId="0" fillId="0" borderId="0" xfId="16" applyBorder="1" applyAlignment="1">
      <alignment horizontal="center" vertical="center"/>
      <protection/>
    </xf>
    <xf numFmtId="49" fontId="0" fillId="0" borderId="0" xfId="16" applyNumberFormat="1" applyAlignment="1">
      <alignment horizontal="center" vertical="center"/>
      <protection/>
    </xf>
  </cellXfs>
  <cellStyles count="9">
    <cellStyle name="Normal" xfId="0"/>
    <cellStyle name="Percent" xfId="15"/>
    <cellStyle name="常规_课程内实验教学计划表 科教05教学计划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19050" y="647700"/>
          <a:ext cx="2486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180975</xdr:rowOff>
    </xdr:from>
    <xdr:to>
      <xdr:col>3</xdr:col>
      <xdr:colOff>0</xdr:colOff>
      <xdr:row>3</xdr:row>
      <xdr:rowOff>238125</xdr:rowOff>
    </xdr:to>
    <xdr:sp>
      <xdr:nvSpPr>
        <xdr:cNvPr id="2" name="Line 11"/>
        <xdr:cNvSpPr>
          <a:spLocks/>
        </xdr:cNvSpPr>
      </xdr:nvSpPr>
      <xdr:spPr>
        <a:xfrm>
          <a:off x="19050" y="638175"/>
          <a:ext cx="2486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9525" y="657225"/>
          <a:ext cx="24955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161925</xdr:rowOff>
    </xdr:from>
    <xdr:to>
      <xdr:col>1</xdr:col>
      <xdr:colOff>0</xdr:colOff>
      <xdr:row>4</xdr:row>
      <xdr:rowOff>409575</xdr:rowOff>
    </xdr:to>
    <xdr:sp>
      <xdr:nvSpPr>
        <xdr:cNvPr id="4" name="AutoShape 13"/>
        <xdr:cNvSpPr>
          <a:spLocks/>
        </xdr:cNvSpPr>
      </xdr:nvSpPr>
      <xdr:spPr>
        <a:xfrm>
          <a:off x="0" y="619125"/>
          <a:ext cx="266700" cy="933450"/>
        </a:xfrm>
        <a:custGeom>
          <a:pathLst>
            <a:path h="98" w="32">
              <a:moveTo>
                <a:pt x="0" y="0"/>
              </a:moveTo>
              <a:lnTo>
                <a:pt x="4" y="10"/>
              </a:lnTo>
              <a:lnTo>
                <a:pt x="32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5" name="Line 14"/>
        <xdr:cNvSpPr>
          <a:spLocks/>
        </xdr:cNvSpPr>
      </xdr:nvSpPr>
      <xdr:spPr>
        <a:xfrm>
          <a:off x="0" y="647700"/>
          <a:ext cx="9144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14" sqref="G14"/>
    </sheetView>
  </sheetViews>
  <sheetFormatPr defaultColWidth="9.00390625" defaultRowHeight="14.25"/>
  <cols>
    <col min="1" max="1" width="22.625" style="0" customWidth="1"/>
  </cols>
  <sheetData>
    <row r="1" spans="1:5" ht="24.75" customHeight="1">
      <c r="A1" s="84" t="s">
        <v>57</v>
      </c>
      <c r="B1" s="84"/>
      <c r="C1" s="84"/>
      <c r="D1" s="84"/>
      <c r="E1" s="84"/>
    </row>
    <row r="2" ht="15" thickBot="1"/>
    <row r="3" spans="1:5" ht="15.75">
      <c r="A3" s="5"/>
      <c r="B3" s="2" t="s">
        <v>16</v>
      </c>
      <c r="C3" s="6" t="s">
        <v>18</v>
      </c>
      <c r="D3" s="2" t="s">
        <v>17</v>
      </c>
      <c r="E3" s="7" t="s">
        <v>18</v>
      </c>
    </row>
    <row r="4" spans="1:5" ht="15.75">
      <c r="A4" s="8" t="s">
        <v>33</v>
      </c>
      <c r="B4" s="1">
        <f>SUM('表2'!Y6:Y16)</f>
        <v>26</v>
      </c>
      <c r="C4" s="9">
        <f aca="true" t="shared" si="0" ref="C4:C11">B4/B$13*100</f>
        <v>15.950920245398773</v>
      </c>
      <c r="D4" s="1">
        <f>SUM('表2'!AA6:AA16)</f>
        <v>576</v>
      </c>
      <c r="E4" s="10">
        <f aca="true" t="shared" si="1" ref="E4:E10">D4/D$13*100</f>
        <v>20</v>
      </c>
    </row>
    <row r="5" spans="1:5" ht="15.75">
      <c r="A5" s="8" t="s">
        <v>26</v>
      </c>
      <c r="B5" s="1">
        <f>SUM('表2'!Z6:Z16)</f>
        <v>14</v>
      </c>
      <c r="C5" s="9">
        <f t="shared" si="0"/>
        <v>8.588957055214724</v>
      </c>
      <c r="D5" s="1">
        <f>SUM('表2'!AB6:AB16)</f>
        <v>396</v>
      </c>
      <c r="E5" s="10">
        <f t="shared" si="1"/>
        <v>13.750000000000002</v>
      </c>
    </row>
    <row r="6" spans="1:5" ht="15.75">
      <c r="A6" s="8" t="s">
        <v>27</v>
      </c>
      <c r="B6" s="1">
        <v>42</v>
      </c>
      <c r="C6" s="9">
        <f t="shared" si="0"/>
        <v>25.766871165644172</v>
      </c>
      <c r="D6" s="1">
        <v>756</v>
      </c>
      <c r="E6" s="10">
        <f t="shared" si="1"/>
        <v>26.25</v>
      </c>
    </row>
    <row r="7" spans="1:5" ht="15.75">
      <c r="A7" s="8" t="s">
        <v>28</v>
      </c>
      <c r="B7" s="1">
        <v>21</v>
      </c>
      <c r="C7" s="9">
        <f t="shared" si="0"/>
        <v>12.883435582822086</v>
      </c>
      <c r="D7" s="1">
        <v>378</v>
      </c>
      <c r="E7" s="10">
        <f t="shared" si="1"/>
        <v>13.125</v>
      </c>
    </row>
    <row r="8" spans="1:5" ht="14.25">
      <c r="A8" s="8" t="s">
        <v>52</v>
      </c>
      <c r="B8" s="1">
        <f>SUM('表3'!J5:J13)</f>
        <v>0</v>
      </c>
      <c r="C8" s="9">
        <f t="shared" si="0"/>
        <v>0</v>
      </c>
      <c r="D8" s="1">
        <f>SUM('表3'!L5:L13)</f>
        <v>0</v>
      </c>
      <c r="E8" s="10">
        <f t="shared" si="1"/>
        <v>0</v>
      </c>
    </row>
    <row r="9" spans="1:5" ht="14.25">
      <c r="A9" s="8" t="s">
        <v>53</v>
      </c>
      <c r="B9" s="1">
        <f>SUM('表2'!U32:U36)-B8</f>
        <v>33</v>
      </c>
      <c r="C9" s="9">
        <f t="shared" si="0"/>
        <v>20.245398773006134</v>
      </c>
      <c r="D9" s="1">
        <f>SUM('表2'!T32:T36)-D8</f>
        <v>558</v>
      </c>
      <c r="E9" s="10">
        <f t="shared" si="1"/>
        <v>19.375</v>
      </c>
    </row>
    <row r="10" spans="1:5" ht="14.25">
      <c r="A10" s="8" t="s">
        <v>9</v>
      </c>
      <c r="B10" s="1">
        <f>'表2'!U37</f>
        <v>12</v>
      </c>
      <c r="C10" s="9">
        <f t="shared" si="0"/>
        <v>7.361963190184049</v>
      </c>
      <c r="D10" s="1">
        <f>'表2'!T37</f>
        <v>216</v>
      </c>
      <c r="E10" s="10">
        <f t="shared" si="1"/>
        <v>7.5</v>
      </c>
    </row>
    <row r="11" spans="1:5" ht="14.25">
      <c r="A11" s="8" t="s">
        <v>15</v>
      </c>
      <c r="B11" s="1">
        <f>SUM('表2'!U38:U41)</f>
        <v>15</v>
      </c>
      <c r="C11" s="9">
        <f t="shared" si="0"/>
        <v>9.202453987730062</v>
      </c>
      <c r="D11" s="1"/>
      <c r="E11" s="10"/>
    </row>
    <row r="12" spans="1:5" ht="14.25">
      <c r="A12" s="8"/>
      <c r="B12" s="1"/>
      <c r="C12" s="9"/>
      <c r="D12" s="1"/>
      <c r="E12" s="10"/>
    </row>
    <row r="13" spans="1:5" ht="15" thickBot="1">
      <c r="A13" s="11" t="s">
        <v>13</v>
      </c>
      <c r="B13" s="4">
        <f>SUM(B4:B11)</f>
        <v>163</v>
      </c>
      <c r="C13" s="52">
        <f>SUM(C4:C12)</f>
        <v>100.00000000000001</v>
      </c>
      <c r="D13" s="4">
        <f>SUM(D4:D10)</f>
        <v>2880</v>
      </c>
      <c r="E13" s="53">
        <f>SUM(E4:E12)</f>
        <v>100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="75" zoomScaleNormal="75" zoomScaleSheetLayoutView="50" workbookViewId="0" topLeftCell="A1">
      <selection activeCell="G19" sqref="G19"/>
    </sheetView>
  </sheetViews>
  <sheetFormatPr defaultColWidth="9.00390625" defaultRowHeight="14.25"/>
  <cols>
    <col min="1" max="1" width="3.50390625" style="19" customWidth="1"/>
    <col min="2" max="2" width="8.50390625" style="38" customWidth="1"/>
    <col min="3" max="3" width="20.875" style="19" customWidth="1"/>
    <col min="4" max="7" width="4.00390625" style="19" customWidth="1"/>
    <col min="8" max="10" width="4.25390625" style="19" customWidth="1"/>
    <col min="11" max="11" width="4.375" style="19" customWidth="1"/>
    <col min="12" max="15" width="4.00390625" style="19" customWidth="1"/>
    <col min="16" max="17" width="4.25390625" style="19" customWidth="1"/>
    <col min="18" max="18" width="5.625" style="19" customWidth="1"/>
    <col min="19" max="19" width="4.375" style="19" customWidth="1"/>
    <col min="20" max="20" width="5.00390625" style="19" customWidth="1"/>
    <col min="21" max="21" width="5.50390625" style="19" customWidth="1"/>
    <col min="22" max="22" width="4.125" style="19" customWidth="1"/>
    <col min="23" max="23" width="4.375" style="19" customWidth="1"/>
    <col min="24" max="25" width="5.50390625" style="19" customWidth="1"/>
    <col min="26" max="27" width="10.25390625" style="19" bestFit="1" customWidth="1"/>
    <col min="28" max="28" width="11.50390625" style="19" bestFit="1" customWidth="1"/>
    <col min="29" max="30" width="5.50390625" style="19" customWidth="1"/>
    <col min="31" max="16384" width="9.00390625" style="19" customWidth="1"/>
  </cols>
  <sheetData>
    <row r="1" spans="1:23" ht="36" customHeight="1">
      <c r="A1" s="85" t="s">
        <v>102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ht="15" thickBot="1"/>
    <row r="3" spans="1:28" ht="19.5" customHeight="1">
      <c r="A3" s="100" t="s">
        <v>20</v>
      </c>
      <c r="B3" s="39"/>
      <c r="C3" s="20" t="s">
        <v>19</v>
      </c>
      <c r="D3" s="93" t="s">
        <v>2</v>
      </c>
      <c r="E3" s="93"/>
      <c r="F3" s="93"/>
      <c r="G3" s="93"/>
      <c r="H3" s="93" t="s">
        <v>3</v>
      </c>
      <c r="I3" s="93"/>
      <c r="J3" s="93"/>
      <c r="K3" s="93"/>
      <c r="L3" s="93" t="s">
        <v>4</v>
      </c>
      <c r="M3" s="93"/>
      <c r="N3" s="93"/>
      <c r="O3" s="93"/>
      <c r="P3" s="93" t="s">
        <v>5</v>
      </c>
      <c r="Q3" s="93"/>
      <c r="R3" s="93"/>
      <c r="S3" s="93"/>
      <c r="T3" s="94" t="s">
        <v>14</v>
      </c>
      <c r="U3" s="94"/>
      <c r="V3" s="86" t="s">
        <v>34</v>
      </c>
      <c r="W3" s="87"/>
      <c r="Y3" s="108" t="s">
        <v>59</v>
      </c>
      <c r="Z3" s="108"/>
      <c r="AA3" s="108"/>
      <c r="AB3" s="108"/>
    </row>
    <row r="4" spans="1:23" ht="19.5" customHeight="1">
      <c r="A4" s="101"/>
      <c r="B4" s="40"/>
      <c r="C4" s="21" t="s">
        <v>21</v>
      </c>
      <c r="D4" s="92">
        <v>1</v>
      </c>
      <c r="E4" s="92"/>
      <c r="F4" s="92">
        <v>2</v>
      </c>
      <c r="G4" s="92"/>
      <c r="H4" s="92">
        <v>3</v>
      </c>
      <c r="I4" s="92"/>
      <c r="J4" s="92">
        <v>4</v>
      </c>
      <c r="K4" s="92"/>
      <c r="L4" s="92">
        <v>5</v>
      </c>
      <c r="M4" s="92"/>
      <c r="N4" s="92">
        <v>6</v>
      </c>
      <c r="O4" s="92"/>
      <c r="P4" s="92">
        <v>7</v>
      </c>
      <c r="Q4" s="92"/>
      <c r="R4" s="92">
        <v>8</v>
      </c>
      <c r="S4" s="92"/>
      <c r="T4" s="95"/>
      <c r="U4" s="95"/>
      <c r="V4" s="88"/>
      <c r="W4" s="89"/>
    </row>
    <row r="5" spans="1:28" ht="33" customHeight="1">
      <c r="A5" s="102"/>
      <c r="B5" s="50" t="s">
        <v>40</v>
      </c>
      <c r="C5" s="36" t="s">
        <v>39</v>
      </c>
      <c r="D5" s="24" t="s">
        <v>0</v>
      </c>
      <c r="E5" s="24" t="s">
        <v>1</v>
      </c>
      <c r="F5" s="24" t="s">
        <v>0</v>
      </c>
      <c r="G5" s="24" t="s">
        <v>1</v>
      </c>
      <c r="H5" s="24" t="s">
        <v>0</v>
      </c>
      <c r="I5" s="24" t="s">
        <v>1</v>
      </c>
      <c r="J5" s="24" t="s">
        <v>0</v>
      </c>
      <c r="K5" s="24" t="s">
        <v>1</v>
      </c>
      <c r="L5" s="24" t="s">
        <v>0</v>
      </c>
      <c r="M5" s="24" t="s">
        <v>1</v>
      </c>
      <c r="N5" s="24" t="s">
        <v>0</v>
      </c>
      <c r="O5" s="24" t="s">
        <v>1</v>
      </c>
      <c r="P5" s="24" t="s">
        <v>0</v>
      </c>
      <c r="Q5" s="24" t="s">
        <v>1</v>
      </c>
      <c r="R5" s="24" t="s">
        <v>0</v>
      </c>
      <c r="S5" s="24" t="s">
        <v>1</v>
      </c>
      <c r="T5" s="24" t="s">
        <v>0</v>
      </c>
      <c r="U5" s="24" t="s">
        <v>1</v>
      </c>
      <c r="V5" s="22" t="s">
        <v>35</v>
      </c>
      <c r="W5" s="23" t="s">
        <v>36</v>
      </c>
      <c r="Y5" s="15" t="s">
        <v>30</v>
      </c>
      <c r="Z5" s="15" t="s">
        <v>29</v>
      </c>
      <c r="AA5" s="15" t="s">
        <v>31</v>
      </c>
      <c r="AB5" s="15" t="s">
        <v>32</v>
      </c>
    </row>
    <row r="6" spans="1:28" ht="14.25" customHeight="1">
      <c r="A6" s="105" t="s">
        <v>6</v>
      </c>
      <c r="B6" s="41" t="s">
        <v>41</v>
      </c>
      <c r="C6" s="25" t="s">
        <v>230</v>
      </c>
      <c r="D6" s="26"/>
      <c r="E6" s="26"/>
      <c r="F6" s="26"/>
      <c r="G6" s="26"/>
      <c r="H6" s="26"/>
      <c r="I6" s="26"/>
      <c r="J6" s="26">
        <v>2</v>
      </c>
      <c r="K6" s="26">
        <v>2</v>
      </c>
      <c r="L6" s="26"/>
      <c r="M6" s="26"/>
      <c r="N6" s="26"/>
      <c r="O6" s="26"/>
      <c r="P6" s="26"/>
      <c r="Q6" s="26"/>
      <c r="R6" s="26"/>
      <c r="S6" s="26"/>
      <c r="T6" s="26">
        <f>(D6+F6+H6+J6+L6+N6+P6+R6)*18</f>
        <v>36</v>
      </c>
      <c r="U6" s="26">
        <f aca="true" t="shared" si="0" ref="U6:U12">E6+G6+I6+K6+M6+O6+Q6+S6</f>
        <v>2</v>
      </c>
      <c r="V6" s="27" t="s">
        <v>37</v>
      </c>
      <c r="W6" s="23"/>
      <c r="Y6" s="28">
        <f aca="true" t="shared" si="1" ref="Y6:Y16">IF(LEFT(C6)="*",U6,0)</f>
        <v>2</v>
      </c>
      <c r="Z6" s="28">
        <f aca="true" t="shared" si="2" ref="Z6:Z16">IF(LEFT(C6)&lt;&gt;"*",U6,0)</f>
        <v>0</v>
      </c>
      <c r="AA6" s="28">
        <f aca="true" t="shared" si="3" ref="AA6:AA16">IF(LEFT(C6)="*",T6,0)</f>
        <v>36</v>
      </c>
      <c r="AB6" s="28">
        <f aca="true" t="shared" si="4" ref="AB6:AB16">IF(LEFT(C6)&lt;&gt;"*",T6,0)</f>
        <v>0</v>
      </c>
    </row>
    <row r="7" spans="1:28" ht="27.75" customHeight="1">
      <c r="A7" s="106"/>
      <c r="B7" s="43" t="s">
        <v>42</v>
      </c>
      <c r="C7" s="37" t="s">
        <v>232</v>
      </c>
      <c r="D7" s="67">
        <v>2</v>
      </c>
      <c r="E7" s="67">
        <v>2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>
        <f aca="true" t="shared" si="5" ref="T7:T16">(D7+F7+H7+J7+L7+N7+P7+R7)*18</f>
        <v>36</v>
      </c>
      <c r="U7" s="26">
        <f t="shared" si="0"/>
        <v>2</v>
      </c>
      <c r="V7" s="27"/>
      <c r="W7" s="29" t="s">
        <v>37</v>
      </c>
      <c r="Y7" s="28">
        <f t="shared" si="1"/>
        <v>0</v>
      </c>
      <c r="Z7" s="28">
        <f t="shared" si="2"/>
        <v>2</v>
      </c>
      <c r="AA7" s="28">
        <f t="shared" si="3"/>
        <v>0</v>
      </c>
      <c r="AB7" s="28">
        <f t="shared" si="4"/>
        <v>36</v>
      </c>
    </row>
    <row r="8" spans="1:28" ht="14.25">
      <c r="A8" s="106"/>
      <c r="B8" s="43" t="s">
        <v>43</v>
      </c>
      <c r="C8" s="26" t="s">
        <v>231</v>
      </c>
      <c r="D8" s="26">
        <v>2</v>
      </c>
      <c r="E8" s="26">
        <v>2</v>
      </c>
      <c r="F8" s="65"/>
      <c r="G8" s="6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>
        <f t="shared" si="5"/>
        <v>36</v>
      </c>
      <c r="U8" s="26">
        <f t="shared" si="0"/>
        <v>2</v>
      </c>
      <c r="V8" s="27"/>
      <c r="W8" s="29" t="s">
        <v>37</v>
      </c>
      <c r="Y8" s="28">
        <f t="shared" si="1"/>
        <v>0</v>
      </c>
      <c r="Z8" s="28">
        <f t="shared" si="2"/>
        <v>2</v>
      </c>
      <c r="AA8" s="28">
        <f t="shared" si="3"/>
        <v>0</v>
      </c>
      <c r="AB8" s="28">
        <f t="shared" si="4"/>
        <v>36</v>
      </c>
    </row>
    <row r="9" spans="1:28" ht="15.75">
      <c r="A9" s="106"/>
      <c r="B9" s="43" t="s">
        <v>44</v>
      </c>
      <c r="C9" s="25" t="s">
        <v>233</v>
      </c>
      <c r="D9" s="26"/>
      <c r="E9" s="26"/>
      <c r="F9" s="26"/>
      <c r="G9" s="26"/>
      <c r="H9" s="26">
        <v>2</v>
      </c>
      <c r="I9" s="26">
        <v>2</v>
      </c>
      <c r="J9" s="65"/>
      <c r="K9" s="65"/>
      <c r="L9" s="26"/>
      <c r="M9" s="26"/>
      <c r="N9" s="26"/>
      <c r="O9" s="26"/>
      <c r="P9" s="26"/>
      <c r="Q9" s="26"/>
      <c r="R9" s="26"/>
      <c r="S9" s="26"/>
      <c r="T9" s="26">
        <f t="shared" si="5"/>
        <v>36</v>
      </c>
      <c r="U9" s="26">
        <f t="shared" si="0"/>
        <v>2</v>
      </c>
      <c r="V9" s="27" t="s">
        <v>37</v>
      </c>
      <c r="W9" s="23"/>
      <c r="Y9" s="28">
        <f t="shared" si="1"/>
        <v>2</v>
      </c>
      <c r="Z9" s="28">
        <f t="shared" si="2"/>
        <v>0</v>
      </c>
      <c r="AA9" s="28">
        <f t="shared" si="3"/>
        <v>36</v>
      </c>
      <c r="AB9" s="28">
        <f t="shared" si="4"/>
        <v>0</v>
      </c>
    </row>
    <row r="10" spans="1:28" ht="14.25">
      <c r="A10" s="106"/>
      <c r="B10" s="43" t="s">
        <v>45</v>
      </c>
      <c r="C10" s="26" t="s">
        <v>234</v>
      </c>
      <c r="D10" s="65"/>
      <c r="E10" s="65"/>
      <c r="F10" s="26">
        <v>2</v>
      </c>
      <c r="G10" s="26">
        <v>1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>
        <f t="shared" si="5"/>
        <v>36</v>
      </c>
      <c r="U10" s="26">
        <f t="shared" si="0"/>
        <v>1</v>
      </c>
      <c r="V10" s="27"/>
      <c r="W10" s="29" t="s">
        <v>37</v>
      </c>
      <c r="Y10" s="28">
        <f t="shared" si="1"/>
        <v>0</v>
      </c>
      <c r="Z10" s="28">
        <f t="shared" si="2"/>
        <v>1</v>
      </c>
      <c r="AA10" s="28">
        <f t="shared" si="3"/>
        <v>0</v>
      </c>
      <c r="AB10" s="28">
        <f t="shared" si="4"/>
        <v>36</v>
      </c>
    </row>
    <row r="11" spans="1:28" ht="14.25">
      <c r="A11" s="106"/>
      <c r="B11" s="43" t="s">
        <v>46</v>
      </c>
      <c r="C11" s="26" t="s">
        <v>235</v>
      </c>
      <c r="D11" s="26"/>
      <c r="E11" s="26"/>
      <c r="F11" s="26">
        <v>2</v>
      </c>
      <c r="G11" s="26">
        <v>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>
        <f t="shared" si="5"/>
        <v>36</v>
      </c>
      <c r="U11" s="26">
        <f t="shared" si="0"/>
        <v>1</v>
      </c>
      <c r="V11" s="27"/>
      <c r="W11" s="29" t="s">
        <v>37</v>
      </c>
      <c r="Y11" s="28">
        <f t="shared" si="1"/>
        <v>0</v>
      </c>
      <c r="Z11" s="28">
        <f t="shared" si="2"/>
        <v>1</v>
      </c>
      <c r="AA11" s="28">
        <f t="shared" si="3"/>
        <v>0</v>
      </c>
      <c r="AB11" s="28">
        <f t="shared" si="4"/>
        <v>36</v>
      </c>
    </row>
    <row r="12" spans="1:28" ht="15.75" customHeight="1">
      <c r="A12" s="106"/>
      <c r="B12" s="43" t="s">
        <v>47</v>
      </c>
      <c r="C12" s="25" t="s">
        <v>236</v>
      </c>
      <c r="D12" s="26">
        <v>5</v>
      </c>
      <c r="E12" s="26">
        <v>4</v>
      </c>
      <c r="F12" s="26">
        <v>5</v>
      </c>
      <c r="G12" s="26">
        <v>4</v>
      </c>
      <c r="H12" s="26">
        <v>5</v>
      </c>
      <c r="I12" s="26">
        <v>4</v>
      </c>
      <c r="J12" s="26">
        <v>5</v>
      </c>
      <c r="K12" s="26">
        <v>4</v>
      </c>
      <c r="L12" s="26"/>
      <c r="M12" s="26"/>
      <c r="N12" s="26"/>
      <c r="O12" s="26"/>
      <c r="P12" s="26"/>
      <c r="Q12" s="26"/>
      <c r="R12" s="26"/>
      <c r="S12" s="26"/>
      <c r="T12" s="26">
        <f t="shared" si="5"/>
        <v>360</v>
      </c>
      <c r="U12" s="26">
        <f t="shared" si="0"/>
        <v>16</v>
      </c>
      <c r="V12" s="90" t="s">
        <v>38</v>
      </c>
      <c r="W12" s="91"/>
      <c r="Y12" s="28">
        <f t="shared" si="1"/>
        <v>16</v>
      </c>
      <c r="Z12" s="28">
        <f t="shared" si="2"/>
        <v>0</v>
      </c>
      <c r="AA12" s="28">
        <f t="shared" si="3"/>
        <v>360</v>
      </c>
      <c r="AB12" s="28">
        <f t="shared" si="4"/>
        <v>0</v>
      </c>
    </row>
    <row r="13" spans="1:28" ht="14.25" customHeight="1">
      <c r="A13" s="106"/>
      <c r="B13" s="43" t="s">
        <v>48</v>
      </c>
      <c r="C13" s="26" t="s">
        <v>237</v>
      </c>
      <c r="D13" s="26"/>
      <c r="E13" s="26"/>
      <c r="F13" s="26"/>
      <c r="G13" s="26"/>
      <c r="H13" s="26"/>
      <c r="I13" s="26"/>
      <c r="J13" s="26"/>
      <c r="K13" s="26"/>
      <c r="L13" s="26">
        <v>2</v>
      </c>
      <c r="M13" s="26">
        <v>1</v>
      </c>
      <c r="N13" s="26">
        <v>2</v>
      </c>
      <c r="O13" s="26">
        <v>1</v>
      </c>
      <c r="P13" s="26"/>
      <c r="Q13" s="26"/>
      <c r="R13" s="26"/>
      <c r="S13" s="26"/>
      <c r="T13" s="26">
        <v>72</v>
      </c>
      <c r="U13" s="26">
        <v>2</v>
      </c>
      <c r="V13" s="27" t="s">
        <v>37</v>
      </c>
      <c r="W13" s="23"/>
      <c r="Y13" s="28">
        <f t="shared" si="1"/>
        <v>0</v>
      </c>
      <c r="Z13" s="28">
        <f t="shared" si="2"/>
        <v>2</v>
      </c>
      <c r="AA13" s="28">
        <f t="shared" si="3"/>
        <v>0</v>
      </c>
      <c r="AB13" s="28">
        <f t="shared" si="4"/>
        <v>72</v>
      </c>
    </row>
    <row r="14" spans="1:28" ht="14.25">
      <c r="A14" s="106"/>
      <c r="B14" s="43" t="s">
        <v>49</v>
      </c>
      <c r="C14" s="26" t="s">
        <v>238</v>
      </c>
      <c r="D14" s="26">
        <v>2</v>
      </c>
      <c r="E14" s="26">
        <v>1</v>
      </c>
      <c r="F14" s="26">
        <v>2</v>
      </c>
      <c r="G14" s="26">
        <v>1</v>
      </c>
      <c r="H14" s="26">
        <v>2</v>
      </c>
      <c r="I14" s="26">
        <v>1</v>
      </c>
      <c r="J14" s="26">
        <v>2</v>
      </c>
      <c r="K14" s="26">
        <v>1</v>
      </c>
      <c r="L14" s="26"/>
      <c r="M14" s="26"/>
      <c r="N14" s="26"/>
      <c r="O14" s="26"/>
      <c r="P14" s="26"/>
      <c r="Q14" s="26"/>
      <c r="R14" s="26"/>
      <c r="S14" s="26"/>
      <c r="T14" s="26">
        <f t="shared" si="5"/>
        <v>144</v>
      </c>
      <c r="U14" s="26">
        <f>E14+G14+I14+K14+M14+O14+Q14+S14</f>
        <v>4</v>
      </c>
      <c r="V14" s="22"/>
      <c r="W14" s="29" t="s">
        <v>37</v>
      </c>
      <c r="Y14" s="28">
        <f t="shared" si="1"/>
        <v>0</v>
      </c>
      <c r="Z14" s="28">
        <f t="shared" si="2"/>
        <v>4</v>
      </c>
      <c r="AA14" s="28">
        <f t="shared" si="3"/>
        <v>0</v>
      </c>
      <c r="AB14" s="28">
        <f t="shared" si="4"/>
        <v>144</v>
      </c>
    </row>
    <row r="15" spans="1:28" ht="14.25">
      <c r="A15" s="106"/>
      <c r="B15" s="43" t="s">
        <v>50</v>
      </c>
      <c r="C15" s="26" t="s">
        <v>239</v>
      </c>
      <c r="D15" s="26">
        <v>2</v>
      </c>
      <c r="E15" s="26">
        <v>2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>
        <f>(D15+F15+H15+J15+L15+N15+P15+R15)*18</f>
        <v>36</v>
      </c>
      <c r="U15" s="26">
        <f>E15+G15+I15+K15+M15+O15+Q15+S15</f>
        <v>2</v>
      </c>
      <c r="V15" s="22"/>
      <c r="W15" s="29" t="s">
        <v>37</v>
      </c>
      <c r="Y15" s="28">
        <f t="shared" si="1"/>
        <v>0</v>
      </c>
      <c r="Z15" s="28">
        <f t="shared" si="2"/>
        <v>2</v>
      </c>
      <c r="AA15" s="28">
        <f t="shared" si="3"/>
        <v>0</v>
      </c>
      <c r="AB15" s="28">
        <f t="shared" si="4"/>
        <v>36</v>
      </c>
    </row>
    <row r="16" spans="1:28" ht="15.75">
      <c r="A16" s="106"/>
      <c r="B16" s="43" t="s">
        <v>51</v>
      </c>
      <c r="C16" s="25" t="s">
        <v>240</v>
      </c>
      <c r="D16" s="26">
        <v>4</v>
      </c>
      <c r="E16" s="26">
        <v>3</v>
      </c>
      <c r="F16" s="26">
        <v>4</v>
      </c>
      <c r="G16" s="26">
        <v>3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>
        <f t="shared" si="5"/>
        <v>144</v>
      </c>
      <c r="U16" s="26">
        <f>E16+G16+I16+K16+M16+O16+Q16+S16</f>
        <v>6</v>
      </c>
      <c r="V16" s="22"/>
      <c r="W16" s="29" t="s">
        <v>37</v>
      </c>
      <c r="Y16" s="28">
        <f t="shared" si="1"/>
        <v>6</v>
      </c>
      <c r="Z16" s="28">
        <f t="shared" si="2"/>
        <v>0</v>
      </c>
      <c r="AA16" s="28">
        <f t="shared" si="3"/>
        <v>144</v>
      </c>
      <c r="AB16" s="28">
        <f t="shared" si="4"/>
        <v>0</v>
      </c>
    </row>
    <row r="17" spans="1:28" ht="14.25">
      <c r="A17" s="107"/>
      <c r="B17" s="41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2"/>
      <c r="W17" s="29"/>
      <c r="Y17" s="28"/>
      <c r="Z17" s="28"/>
      <c r="AA17" s="28"/>
      <c r="AB17" s="28"/>
    </row>
    <row r="18" spans="1:28" ht="14.25">
      <c r="A18" s="103" t="s">
        <v>8</v>
      </c>
      <c r="B18" s="41"/>
      <c r="C18" s="1" t="s">
        <v>165</v>
      </c>
      <c r="D18" s="30"/>
      <c r="E18" s="30"/>
      <c r="F18" s="30"/>
      <c r="G18" s="30"/>
      <c r="H18" s="30"/>
      <c r="I18" s="30"/>
      <c r="J18" s="30"/>
      <c r="K18" s="30"/>
      <c r="L18" s="55">
        <v>3</v>
      </c>
      <c r="M18" s="55">
        <v>3</v>
      </c>
      <c r="N18" s="55"/>
      <c r="O18" s="55"/>
      <c r="P18" s="30"/>
      <c r="Q18" s="30"/>
      <c r="R18" s="30"/>
      <c r="S18" s="30"/>
      <c r="T18" s="26">
        <f aca="true" t="shared" si="6" ref="T18:T30">(D18+F18+H18+J18+L18+N18+P18+R18)*18</f>
        <v>54</v>
      </c>
      <c r="U18" s="26">
        <f>E18+G18+I18+K18+M18+O18+Q18+S18</f>
        <v>3</v>
      </c>
      <c r="V18" s="27"/>
      <c r="W18" s="29"/>
      <c r="Y18" s="19">
        <f aca="true" t="shared" si="7" ref="Y18:Y30">IF(LEFT(C18)="*",U18,0)</f>
        <v>3</v>
      </c>
      <c r="Z18" s="31">
        <f aca="true" t="shared" si="8" ref="Z18:Z30">IF(LEFT(C18)&lt;&gt;"*",U18,0)</f>
        <v>0</v>
      </c>
      <c r="AA18" s="31">
        <f aca="true" t="shared" si="9" ref="AA18:AA30">IF(LEFT(C18)="*",T18,0)</f>
        <v>54</v>
      </c>
      <c r="AB18" s="31">
        <f aca="true" t="shared" si="10" ref="AB18:AB30">IF(LEFT(C18)&lt;&gt;"*",T18,0)</f>
        <v>0</v>
      </c>
    </row>
    <row r="19" spans="1:28" ht="15.75">
      <c r="A19" s="81"/>
      <c r="B19" s="76"/>
      <c r="C19" s="1" t="s">
        <v>154</v>
      </c>
      <c r="D19" s="30"/>
      <c r="E19" s="30"/>
      <c r="F19" s="30"/>
      <c r="G19" s="30"/>
      <c r="H19" s="30"/>
      <c r="I19" s="30"/>
      <c r="J19" s="30"/>
      <c r="K19" s="30"/>
      <c r="L19" s="55">
        <v>1</v>
      </c>
      <c r="M19" s="55">
        <v>1</v>
      </c>
      <c r="N19" s="55">
        <v>5</v>
      </c>
      <c r="O19" s="55">
        <v>5</v>
      </c>
      <c r="P19" s="30"/>
      <c r="Q19" s="30"/>
      <c r="R19" s="30"/>
      <c r="S19" s="30"/>
      <c r="T19" s="26">
        <f>(D19+F19+H19+J19+L19+N19+P19+R19)*18</f>
        <v>108</v>
      </c>
      <c r="U19" s="26">
        <f>E19+G19+I19+K19+M19+O19+Q19+S19</f>
        <v>6</v>
      </c>
      <c r="V19" s="27"/>
      <c r="W19" s="29"/>
      <c r="Y19" s="19">
        <f>IF(LEFT(C19)="*",U19,0)</f>
        <v>0</v>
      </c>
      <c r="Z19" s="31">
        <f>IF(LEFT(C19)&lt;&gt;"*",U19,0)</f>
        <v>6</v>
      </c>
      <c r="AA19" s="31">
        <f>IF(LEFT(C19)="*",T19,0)</f>
        <v>0</v>
      </c>
      <c r="AB19" s="31">
        <f>IF(LEFT(C19)&lt;&gt;"*",T19,0)</f>
        <v>108</v>
      </c>
    </row>
    <row r="20" spans="1:28" ht="15.75">
      <c r="A20" s="81"/>
      <c r="B20" s="76" t="s">
        <v>245</v>
      </c>
      <c r="C20" s="62" t="s">
        <v>159</v>
      </c>
      <c r="D20" s="68"/>
      <c r="E20" s="68"/>
      <c r="F20" s="68"/>
      <c r="G20" s="68"/>
      <c r="H20" s="68">
        <v>4</v>
      </c>
      <c r="I20" s="68">
        <v>4</v>
      </c>
      <c r="J20" s="68">
        <v>4</v>
      </c>
      <c r="K20" s="68">
        <v>4</v>
      </c>
      <c r="L20" s="68"/>
      <c r="M20" s="68"/>
      <c r="N20" s="68"/>
      <c r="O20" s="68"/>
      <c r="P20" s="68"/>
      <c r="Q20" s="68"/>
      <c r="R20" s="30"/>
      <c r="S20" s="30"/>
      <c r="T20" s="26">
        <f t="shared" si="6"/>
        <v>144</v>
      </c>
      <c r="U20" s="26">
        <f aca="true" t="shared" si="11" ref="U20:U30">E20+G20+I20+K20+M20+O20+Q20+S20</f>
        <v>8</v>
      </c>
      <c r="V20" s="27" t="s">
        <v>37</v>
      </c>
      <c r="W20" s="29"/>
      <c r="Y20" s="19">
        <f t="shared" si="7"/>
        <v>8</v>
      </c>
      <c r="Z20" s="31">
        <f t="shared" si="8"/>
        <v>0</v>
      </c>
      <c r="AA20" s="31">
        <f t="shared" si="9"/>
        <v>144</v>
      </c>
      <c r="AB20" s="31">
        <f t="shared" si="10"/>
        <v>0</v>
      </c>
    </row>
    <row r="21" spans="1:28" ht="15.75">
      <c r="A21" s="81"/>
      <c r="B21" s="76" t="s">
        <v>169</v>
      </c>
      <c r="C21" s="62" t="s">
        <v>160</v>
      </c>
      <c r="D21" s="68">
        <v>6</v>
      </c>
      <c r="E21" s="68">
        <v>6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30"/>
      <c r="S21" s="30"/>
      <c r="T21" s="26">
        <f t="shared" si="6"/>
        <v>108</v>
      </c>
      <c r="U21" s="26">
        <f t="shared" si="11"/>
        <v>6</v>
      </c>
      <c r="V21" s="27" t="s">
        <v>37</v>
      </c>
      <c r="W21" s="29"/>
      <c r="Y21" s="19">
        <f t="shared" si="7"/>
        <v>6</v>
      </c>
      <c r="Z21" s="31">
        <f t="shared" si="8"/>
        <v>0</v>
      </c>
      <c r="AA21" s="31">
        <f t="shared" si="9"/>
        <v>108</v>
      </c>
      <c r="AB21" s="31">
        <f t="shared" si="10"/>
        <v>0</v>
      </c>
    </row>
    <row r="22" spans="1:28" ht="15.75">
      <c r="A22" s="81"/>
      <c r="B22" s="76" t="s">
        <v>170</v>
      </c>
      <c r="C22" s="62" t="s">
        <v>161</v>
      </c>
      <c r="D22" s="68"/>
      <c r="E22" s="68"/>
      <c r="F22" s="68">
        <v>5</v>
      </c>
      <c r="G22" s="68">
        <v>5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30"/>
      <c r="S22" s="30"/>
      <c r="T22" s="26">
        <f t="shared" si="6"/>
        <v>90</v>
      </c>
      <c r="U22" s="26">
        <f t="shared" si="11"/>
        <v>5</v>
      </c>
      <c r="V22" s="27" t="s">
        <v>37</v>
      </c>
      <c r="W22" s="32"/>
      <c r="Y22" s="19">
        <f t="shared" si="7"/>
        <v>5</v>
      </c>
      <c r="Z22" s="31">
        <f t="shared" si="8"/>
        <v>0</v>
      </c>
      <c r="AA22" s="31">
        <f t="shared" si="9"/>
        <v>90</v>
      </c>
      <c r="AB22" s="31">
        <f t="shared" si="10"/>
        <v>0</v>
      </c>
    </row>
    <row r="23" spans="1:28" ht="15.75">
      <c r="A23" s="81"/>
      <c r="B23" s="76" t="s">
        <v>171</v>
      </c>
      <c r="C23" s="62" t="s">
        <v>162</v>
      </c>
      <c r="D23" s="68"/>
      <c r="E23" s="68"/>
      <c r="F23" s="68"/>
      <c r="G23" s="68"/>
      <c r="H23" s="68">
        <v>4</v>
      </c>
      <c r="I23" s="68">
        <v>4</v>
      </c>
      <c r="J23" s="68"/>
      <c r="K23" s="68"/>
      <c r="L23" s="68"/>
      <c r="M23" s="68"/>
      <c r="N23" s="68"/>
      <c r="O23" s="68"/>
      <c r="P23" s="68"/>
      <c r="Q23" s="68"/>
      <c r="R23" s="30"/>
      <c r="S23" s="30"/>
      <c r="T23" s="26">
        <f t="shared" si="6"/>
        <v>72</v>
      </c>
      <c r="U23" s="26">
        <f t="shared" si="11"/>
        <v>4</v>
      </c>
      <c r="V23" s="27" t="s">
        <v>37</v>
      </c>
      <c r="W23" s="32"/>
      <c r="Y23" s="19">
        <f t="shared" si="7"/>
        <v>4</v>
      </c>
      <c r="Z23" s="31">
        <f t="shared" si="8"/>
        <v>0</v>
      </c>
      <c r="AA23" s="31">
        <f t="shared" si="9"/>
        <v>72</v>
      </c>
      <c r="AB23" s="31">
        <f t="shared" si="10"/>
        <v>0</v>
      </c>
    </row>
    <row r="24" spans="1:28" ht="30">
      <c r="A24" s="81"/>
      <c r="B24" s="76" t="s">
        <v>172</v>
      </c>
      <c r="C24" s="25" t="s">
        <v>163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>
        <v>5</v>
      </c>
      <c r="O24" s="68">
        <v>5</v>
      </c>
      <c r="P24" s="68"/>
      <c r="Q24" s="68"/>
      <c r="R24" s="30"/>
      <c r="S24" s="30"/>
      <c r="T24" s="26">
        <f t="shared" si="6"/>
        <v>90</v>
      </c>
      <c r="U24" s="26">
        <f t="shared" si="11"/>
        <v>5</v>
      </c>
      <c r="V24" s="27" t="s">
        <v>37</v>
      </c>
      <c r="W24" s="32"/>
      <c r="Y24" s="19">
        <f t="shared" si="7"/>
        <v>5</v>
      </c>
      <c r="Z24" s="31">
        <f t="shared" si="8"/>
        <v>0</v>
      </c>
      <c r="AA24" s="31">
        <f t="shared" si="9"/>
        <v>90</v>
      </c>
      <c r="AB24" s="31">
        <f t="shared" si="10"/>
        <v>0</v>
      </c>
    </row>
    <row r="25" spans="1:28" ht="15.75">
      <c r="A25" s="81"/>
      <c r="B25" s="76" t="s">
        <v>173</v>
      </c>
      <c r="C25" s="62" t="s">
        <v>164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>
        <v>3</v>
      </c>
      <c r="O25" s="68">
        <v>3</v>
      </c>
      <c r="P25" s="68"/>
      <c r="Q25" s="68"/>
      <c r="R25" s="30"/>
      <c r="S25" s="30"/>
      <c r="T25" s="26">
        <f t="shared" si="6"/>
        <v>54</v>
      </c>
      <c r="U25" s="26">
        <f t="shared" si="11"/>
        <v>3</v>
      </c>
      <c r="V25" s="27" t="s">
        <v>37</v>
      </c>
      <c r="W25" s="32"/>
      <c r="Y25" s="19">
        <f t="shared" si="7"/>
        <v>3</v>
      </c>
      <c r="Z25" s="31">
        <f t="shared" si="8"/>
        <v>0</v>
      </c>
      <c r="AA25" s="31">
        <f t="shared" si="9"/>
        <v>54</v>
      </c>
      <c r="AB25" s="31">
        <f t="shared" si="10"/>
        <v>0</v>
      </c>
    </row>
    <row r="26" spans="1:28" ht="15.75">
      <c r="A26" s="81"/>
      <c r="B26" s="76" t="s">
        <v>174</v>
      </c>
      <c r="C26" s="73" t="s">
        <v>156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>
        <v>3</v>
      </c>
      <c r="Q26" s="68">
        <v>3</v>
      </c>
      <c r="R26" s="30"/>
      <c r="S26" s="30"/>
      <c r="T26" s="26">
        <f t="shared" si="6"/>
        <v>54</v>
      </c>
      <c r="U26" s="26">
        <f t="shared" si="11"/>
        <v>3</v>
      </c>
      <c r="V26" s="27" t="s">
        <v>37</v>
      </c>
      <c r="W26" s="32"/>
      <c r="Y26" s="19">
        <f t="shared" si="7"/>
        <v>0</v>
      </c>
      <c r="Z26" s="31">
        <f t="shared" si="8"/>
        <v>3</v>
      </c>
      <c r="AA26" s="31">
        <f t="shared" si="9"/>
        <v>0</v>
      </c>
      <c r="AB26" s="31">
        <f t="shared" si="10"/>
        <v>54</v>
      </c>
    </row>
    <row r="27" spans="1:28" ht="15.75">
      <c r="A27" s="81"/>
      <c r="B27" s="76" t="s">
        <v>175</v>
      </c>
      <c r="C27" s="73" t="s">
        <v>157</v>
      </c>
      <c r="D27" s="68"/>
      <c r="E27" s="68"/>
      <c r="F27" s="68"/>
      <c r="G27" s="68"/>
      <c r="H27" s="68"/>
      <c r="I27" s="68"/>
      <c r="J27" s="68"/>
      <c r="K27" s="68"/>
      <c r="L27" s="68">
        <v>3</v>
      </c>
      <c r="M27" s="68">
        <v>3</v>
      </c>
      <c r="N27" s="68"/>
      <c r="O27" s="68"/>
      <c r="P27" s="68"/>
      <c r="Q27" s="68"/>
      <c r="R27" s="30"/>
      <c r="S27" s="30"/>
      <c r="T27" s="26">
        <f t="shared" si="6"/>
        <v>54</v>
      </c>
      <c r="U27" s="26">
        <f t="shared" si="11"/>
        <v>3</v>
      </c>
      <c r="V27" s="27" t="s">
        <v>37</v>
      </c>
      <c r="W27" s="32"/>
      <c r="Y27" s="19">
        <f t="shared" si="7"/>
        <v>0</v>
      </c>
      <c r="Z27" s="31">
        <f t="shared" si="8"/>
        <v>3</v>
      </c>
      <c r="AA27" s="31">
        <f t="shared" si="9"/>
        <v>0</v>
      </c>
      <c r="AB27" s="31">
        <f t="shared" si="10"/>
        <v>54</v>
      </c>
    </row>
    <row r="28" spans="1:28" ht="15.75">
      <c r="A28" s="81"/>
      <c r="B28" s="76" t="s">
        <v>176</v>
      </c>
      <c r="C28" s="63" t="s">
        <v>158</v>
      </c>
      <c r="D28" s="68"/>
      <c r="E28" s="68"/>
      <c r="F28" s="68"/>
      <c r="G28" s="68"/>
      <c r="H28" s="68"/>
      <c r="I28" s="68"/>
      <c r="J28" s="68"/>
      <c r="K28" s="68"/>
      <c r="L28" s="68">
        <v>3</v>
      </c>
      <c r="M28" s="68">
        <v>3</v>
      </c>
      <c r="N28" s="68"/>
      <c r="O28" s="68"/>
      <c r="P28" s="68"/>
      <c r="Q28" s="68"/>
      <c r="R28" s="30"/>
      <c r="S28" s="30"/>
      <c r="T28" s="26">
        <f t="shared" si="6"/>
        <v>54</v>
      </c>
      <c r="U28" s="26">
        <f t="shared" si="11"/>
        <v>3</v>
      </c>
      <c r="V28" s="27" t="s">
        <v>37</v>
      </c>
      <c r="W28" s="32"/>
      <c r="Y28" s="19">
        <f t="shared" si="7"/>
        <v>0</v>
      </c>
      <c r="Z28" s="31">
        <f t="shared" si="8"/>
        <v>3</v>
      </c>
      <c r="AA28" s="31">
        <f t="shared" si="9"/>
        <v>0</v>
      </c>
      <c r="AB28" s="31">
        <f t="shared" si="10"/>
        <v>54</v>
      </c>
    </row>
    <row r="29" spans="1:28" ht="15.75">
      <c r="A29" s="81"/>
      <c r="B29" s="43" t="s">
        <v>168</v>
      </c>
      <c r="C29" s="62" t="s">
        <v>166</v>
      </c>
      <c r="D29" s="68">
        <v>4</v>
      </c>
      <c r="E29" s="68">
        <v>4</v>
      </c>
      <c r="F29" s="68">
        <v>4</v>
      </c>
      <c r="G29" s="68">
        <v>4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30"/>
      <c r="S29" s="30"/>
      <c r="T29" s="26">
        <f>(D29+F29+H29+J29+L29+N29+P29+R29)*18</f>
        <v>144</v>
      </c>
      <c r="U29" s="26">
        <f>E29+G29+I29+K29+M29+O29+Q29+S29</f>
        <v>8</v>
      </c>
      <c r="V29" s="27" t="s">
        <v>37</v>
      </c>
      <c r="W29" s="29"/>
      <c r="Y29" s="19">
        <f>IF(LEFT(C29)="*",U29,0)</f>
        <v>8</v>
      </c>
      <c r="Z29" s="31">
        <f>IF(LEFT(C29)&lt;&gt;"*",U29,0)</f>
        <v>0</v>
      </c>
      <c r="AA29" s="31">
        <f>IF(LEFT(C29)="*",T29,0)</f>
        <v>144</v>
      </c>
      <c r="AB29" s="31">
        <f>IF(LEFT(C29)&lt;&gt;"*",T29,0)</f>
        <v>0</v>
      </c>
    </row>
    <row r="30" spans="1:28" ht="15.75">
      <c r="A30" s="81"/>
      <c r="B30" s="76" t="s">
        <v>167</v>
      </c>
      <c r="C30" s="73" t="s">
        <v>155</v>
      </c>
      <c r="D30" s="68">
        <v>3</v>
      </c>
      <c r="E30" s="68">
        <v>3</v>
      </c>
      <c r="F30" s="68">
        <v>3</v>
      </c>
      <c r="G30" s="68">
        <v>3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30"/>
      <c r="S30" s="30"/>
      <c r="T30" s="26">
        <f t="shared" si="6"/>
        <v>108</v>
      </c>
      <c r="U30" s="26">
        <f t="shared" si="11"/>
        <v>6</v>
      </c>
      <c r="V30" s="27" t="s">
        <v>37</v>
      </c>
      <c r="W30" s="23"/>
      <c r="Y30" s="19">
        <f t="shared" si="7"/>
        <v>0</v>
      </c>
      <c r="Z30" s="31">
        <f t="shared" si="8"/>
        <v>6</v>
      </c>
      <c r="AA30" s="31">
        <f t="shared" si="9"/>
        <v>0</v>
      </c>
      <c r="AB30" s="31">
        <f t="shared" si="10"/>
        <v>108</v>
      </c>
    </row>
    <row r="31" spans="1:28" ht="14.25">
      <c r="A31" s="81"/>
      <c r="B31" s="41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32"/>
      <c r="X31" s="71"/>
      <c r="Y31" s="18"/>
      <c r="Z31" s="18"/>
      <c r="AA31" s="18"/>
      <c r="AB31" s="72"/>
    </row>
    <row r="32" spans="1:28" ht="16.5" customHeight="1">
      <c r="A32" s="99" t="s">
        <v>7</v>
      </c>
      <c r="B32" s="42"/>
      <c r="C32" s="16" t="s">
        <v>227</v>
      </c>
      <c r="D32" s="33"/>
      <c r="E32" s="33"/>
      <c r="F32" s="33"/>
      <c r="G32" s="33"/>
      <c r="H32" s="33">
        <v>2</v>
      </c>
      <c r="I32" s="33">
        <v>2</v>
      </c>
      <c r="J32" s="33">
        <v>2</v>
      </c>
      <c r="K32" s="33">
        <v>2</v>
      </c>
      <c r="L32" s="33"/>
      <c r="M32" s="33"/>
      <c r="N32" s="33"/>
      <c r="O32" s="33"/>
      <c r="P32" s="33"/>
      <c r="Q32" s="33"/>
      <c r="R32" s="33"/>
      <c r="S32" s="33"/>
      <c r="T32" s="33">
        <f>(D32+F32+H32+J32+L32+N32+P32+R32)*18</f>
        <v>72</v>
      </c>
      <c r="U32" s="33">
        <f>E32+G32+I32+K32+M32+O32+Q32+S32</f>
        <v>4</v>
      </c>
      <c r="V32" s="26"/>
      <c r="W32" s="29" t="s">
        <v>37</v>
      </c>
      <c r="Y32" s="19">
        <f aca="true" t="shared" si="12" ref="Y32:Y42">IF(LEFT(C32)="*",U32,0)</f>
        <v>0</v>
      </c>
      <c r="Z32" s="31">
        <f aca="true" t="shared" si="13" ref="Z32:Z42">IF(LEFT(C32)&lt;&gt;"*",U32,0)</f>
        <v>4</v>
      </c>
      <c r="AA32" s="31">
        <f aca="true" t="shared" si="14" ref="AA32:AA42">IF(LEFT(C32)="*",T32,0)</f>
        <v>0</v>
      </c>
      <c r="AB32" s="31">
        <f aca="true" t="shared" si="15" ref="AB32:AB42">IF(LEFT(C32)&lt;&gt;"*",T32,0)</f>
        <v>72</v>
      </c>
    </row>
    <row r="33" spans="1:28" ht="14.25">
      <c r="A33" s="99"/>
      <c r="B33" s="42"/>
      <c r="C33" s="26" t="s">
        <v>228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 t="s">
        <v>229</v>
      </c>
      <c r="U33" s="26">
        <v>2</v>
      </c>
      <c r="V33" s="26"/>
      <c r="W33" s="32"/>
      <c r="Y33" s="19">
        <f t="shared" si="12"/>
        <v>0</v>
      </c>
      <c r="Z33" s="31">
        <f t="shared" si="13"/>
        <v>2</v>
      </c>
      <c r="AA33" s="31">
        <f t="shared" si="14"/>
        <v>0</v>
      </c>
      <c r="AB33" s="31" t="str">
        <f t="shared" si="15"/>
        <v>12次</v>
      </c>
    </row>
    <row r="34" spans="1:28" ht="14.25">
      <c r="A34" s="99"/>
      <c r="B34" s="42"/>
      <c r="C34" s="26" t="s">
        <v>144</v>
      </c>
      <c r="D34" s="26"/>
      <c r="E34" s="26"/>
      <c r="F34" s="26"/>
      <c r="G34" s="26"/>
      <c r="H34" s="26">
        <v>6</v>
      </c>
      <c r="I34" s="26">
        <v>6</v>
      </c>
      <c r="J34" s="26">
        <v>6</v>
      </c>
      <c r="K34" s="26">
        <v>6</v>
      </c>
      <c r="L34" s="26">
        <v>9</v>
      </c>
      <c r="M34" s="26">
        <v>9</v>
      </c>
      <c r="N34" s="26">
        <v>6</v>
      </c>
      <c r="O34" s="26">
        <v>6</v>
      </c>
      <c r="P34" s="26"/>
      <c r="Q34" s="26"/>
      <c r="R34" s="26"/>
      <c r="S34" s="26"/>
      <c r="T34" s="26">
        <f>(D34+F34+H34+J34+L34+N34+P34+R34)*18</f>
        <v>486</v>
      </c>
      <c r="U34" s="26">
        <f>E34+G34+I34+K34+M34+O34+Q34+S34</f>
        <v>27</v>
      </c>
      <c r="V34" s="27"/>
      <c r="W34" s="32"/>
      <c r="Z34" s="31"/>
      <c r="AA34" s="31"/>
      <c r="AB34" s="31"/>
    </row>
    <row r="35" spans="1:28" ht="14.25">
      <c r="A35" s="99"/>
      <c r="B35" s="4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32"/>
      <c r="Y35" s="19">
        <f t="shared" si="12"/>
        <v>0</v>
      </c>
      <c r="Z35" s="31">
        <f t="shared" si="13"/>
        <v>0</v>
      </c>
      <c r="AA35" s="31">
        <f t="shared" si="14"/>
        <v>0</v>
      </c>
      <c r="AB35" s="31">
        <f t="shared" si="15"/>
        <v>0</v>
      </c>
    </row>
    <row r="36" spans="1:28" ht="14.25">
      <c r="A36" s="99"/>
      <c r="B36" s="4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7"/>
      <c r="W36" s="75"/>
      <c r="Y36" s="19">
        <f>IF(LEFT(C36)="*",U36,0)</f>
        <v>0</v>
      </c>
      <c r="Z36" s="31">
        <f>IF(LEFT(C36)&lt;&gt;"*",U36,0)</f>
        <v>0</v>
      </c>
      <c r="AA36" s="31">
        <f>IF(LEFT(C36)="*",T36,0)</f>
        <v>0</v>
      </c>
      <c r="AB36" s="31">
        <f>IF(LEFT(C36)&lt;&gt;"*",T36,0)</f>
        <v>0</v>
      </c>
    </row>
    <row r="37" spans="1:28" ht="14.25">
      <c r="A37" s="82" t="s">
        <v>12</v>
      </c>
      <c r="B37" s="83"/>
      <c r="C37" s="104"/>
      <c r="D37" s="26"/>
      <c r="E37" s="26"/>
      <c r="F37" s="26"/>
      <c r="G37" s="26"/>
      <c r="H37" s="26">
        <v>2</v>
      </c>
      <c r="I37" s="26">
        <v>2</v>
      </c>
      <c r="J37" s="26">
        <v>6</v>
      </c>
      <c r="K37" s="26">
        <v>6</v>
      </c>
      <c r="L37" s="26">
        <v>2</v>
      </c>
      <c r="M37" s="26">
        <v>2</v>
      </c>
      <c r="N37" s="26">
        <v>2</v>
      </c>
      <c r="O37" s="26">
        <v>2</v>
      </c>
      <c r="P37" s="26"/>
      <c r="Q37" s="26"/>
      <c r="R37" s="26"/>
      <c r="S37" s="26"/>
      <c r="T37" s="26">
        <f>(D37+F37+H37+J37+L37+N37+P37+R37)*18</f>
        <v>216</v>
      </c>
      <c r="U37" s="26">
        <f>E37+G37+I37+K37+M37+O37+Q37+S37</f>
        <v>12</v>
      </c>
      <c r="V37" s="26"/>
      <c r="W37" s="29" t="s">
        <v>37</v>
      </c>
      <c r="Y37" s="19">
        <f t="shared" si="12"/>
        <v>0</v>
      </c>
      <c r="Z37" s="31">
        <f t="shared" si="13"/>
        <v>12</v>
      </c>
      <c r="AA37" s="31">
        <f t="shared" si="14"/>
        <v>0</v>
      </c>
      <c r="AB37" s="31">
        <f t="shared" si="15"/>
        <v>216</v>
      </c>
    </row>
    <row r="38" spans="1:28" ht="15.75">
      <c r="A38" s="99" t="s">
        <v>10</v>
      </c>
      <c r="B38" s="42" t="s">
        <v>177</v>
      </c>
      <c r="C38" s="1" t="s">
        <v>241</v>
      </c>
      <c r="D38" s="1"/>
      <c r="E38" s="1"/>
      <c r="F38" s="1"/>
      <c r="G38" s="1"/>
      <c r="H38" s="62" t="s">
        <v>99</v>
      </c>
      <c r="I38" s="1"/>
      <c r="J38" s="62" t="s">
        <v>99</v>
      </c>
      <c r="K38" s="1"/>
      <c r="L38" s="62" t="s">
        <v>99</v>
      </c>
      <c r="M38" s="1"/>
      <c r="N38" s="62" t="s">
        <v>99</v>
      </c>
      <c r="O38" s="1">
        <v>2</v>
      </c>
      <c r="P38" s="62"/>
      <c r="Q38" s="1"/>
      <c r="R38" s="62"/>
      <c r="S38" s="1"/>
      <c r="T38" s="26"/>
      <c r="U38" s="26">
        <f>E38+G38+I38+K38+M38+O38+Q38+S38</f>
        <v>2</v>
      </c>
      <c r="V38" s="26"/>
      <c r="W38" s="32"/>
      <c r="Y38" s="19">
        <f t="shared" si="12"/>
        <v>0</v>
      </c>
      <c r="Z38" s="31">
        <f t="shared" si="13"/>
        <v>2</v>
      </c>
      <c r="AA38" s="31">
        <f t="shared" si="14"/>
        <v>0</v>
      </c>
      <c r="AB38" s="31">
        <f t="shared" si="15"/>
        <v>0</v>
      </c>
    </row>
    <row r="39" spans="1:28" ht="15.75">
      <c r="A39" s="99"/>
      <c r="B39" s="42" t="s">
        <v>178</v>
      </c>
      <c r="C39" s="1" t="s">
        <v>242</v>
      </c>
      <c r="D39" s="1"/>
      <c r="E39" s="1"/>
      <c r="F39" s="1"/>
      <c r="G39" s="1"/>
      <c r="H39" s="62"/>
      <c r="I39" s="1"/>
      <c r="J39" s="62"/>
      <c r="K39" s="1"/>
      <c r="L39" s="62"/>
      <c r="M39" s="1"/>
      <c r="N39" s="62"/>
      <c r="O39" s="1"/>
      <c r="P39" s="62"/>
      <c r="Q39" s="1"/>
      <c r="R39" s="1" t="s">
        <v>100</v>
      </c>
      <c r="S39" s="1">
        <v>1</v>
      </c>
      <c r="T39" s="26"/>
      <c r="U39" s="26">
        <f>E39+G39+I39+K39+M39+O39+Q39+S39</f>
        <v>1</v>
      </c>
      <c r="V39" s="26"/>
      <c r="W39" s="32"/>
      <c r="Y39" s="19">
        <f t="shared" si="12"/>
        <v>0</v>
      </c>
      <c r="Z39" s="31">
        <f t="shared" si="13"/>
        <v>1</v>
      </c>
      <c r="AA39" s="31">
        <f t="shared" si="14"/>
        <v>0</v>
      </c>
      <c r="AB39" s="31">
        <f t="shared" si="15"/>
        <v>0</v>
      </c>
    </row>
    <row r="40" spans="1:28" ht="15.75">
      <c r="A40" s="99"/>
      <c r="B40" s="42" t="s">
        <v>179</v>
      </c>
      <c r="C40" s="1" t="s">
        <v>243</v>
      </c>
      <c r="D40" s="1"/>
      <c r="E40" s="1"/>
      <c r="F40" s="1"/>
      <c r="G40" s="1"/>
      <c r="H40" s="62"/>
      <c r="I40" s="1"/>
      <c r="J40" s="62"/>
      <c r="K40" s="1"/>
      <c r="L40" s="62"/>
      <c r="M40" s="1"/>
      <c r="N40" s="62"/>
      <c r="O40" s="1"/>
      <c r="P40" s="62" t="s">
        <v>101</v>
      </c>
      <c r="Q40" s="1">
        <v>6</v>
      </c>
      <c r="R40" s="1"/>
      <c r="S40" s="1"/>
      <c r="T40" s="26"/>
      <c r="U40" s="26">
        <f>E40+G40+I40+K40+M40+O40+Q40+S40</f>
        <v>6</v>
      </c>
      <c r="V40" s="26"/>
      <c r="W40" s="32"/>
      <c r="Y40" s="19">
        <f t="shared" si="12"/>
        <v>0</v>
      </c>
      <c r="Z40" s="31">
        <f t="shared" si="13"/>
        <v>6</v>
      </c>
      <c r="AA40" s="31">
        <f t="shared" si="14"/>
        <v>0</v>
      </c>
      <c r="AB40" s="31">
        <f t="shared" si="15"/>
        <v>0</v>
      </c>
    </row>
    <row r="41" spans="1:28" ht="15.75">
      <c r="A41" s="99"/>
      <c r="B41" s="42" t="s">
        <v>180</v>
      </c>
      <c r="C41" s="26" t="s">
        <v>244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 t="s">
        <v>103</v>
      </c>
      <c r="S41" s="26">
        <v>6</v>
      </c>
      <c r="T41" s="26"/>
      <c r="U41" s="26">
        <f>E41+G41+I41+K41+M41+O41+Q41+S41</f>
        <v>6</v>
      </c>
      <c r="V41" s="26"/>
      <c r="W41" s="32"/>
      <c r="Y41" s="19">
        <f t="shared" si="12"/>
        <v>0</v>
      </c>
      <c r="Z41" s="31">
        <f t="shared" si="13"/>
        <v>6</v>
      </c>
      <c r="AA41" s="31">
        <f t="shared" si="14"/>
        <v>0</v>
      </c>
      <c r="AB41" s="31">
        <f t="shared" si="15"/>
        <v>0</v>
      </c>
    </row>
    <row r="42" spans="1:28" ht="15" thickBot="1">
      <c r="A42" s="96" t="s">
        <v>11</v>
      </c>
      <c r="B42" s="97"/>
      <c r="C42" s="98"/>
      <c r="D42" s="34">
        <f aca="true" t="shared" si="16" ref="D42:U42">SUM(D6:D41)</f>
        <v>30</v>
      </c>
      <c r="E42" s="34">
        <f t="shared" si="16"/>
        <v>27</v>
      </c>
      <c r="F42" s="34">
        <f t="shared" si="16"/>
        <v>27</v>
      </c>
      <c r="G42" s="34">
        <f t="shared" si="16"/>
        <v>22</v>
      </c>
      <c r="H42" s="34">
        <f t="shared" si="16"/>
        <v>27</v>
      </c>
      <c r="I42" s="34">
        <f t="shared" si="16"/>
        <v>25</v>
      </c>
      <c r="J42" s="34">
        <f t="shared" si="16"/>
        <v>27</v>
      </c>
      <c r="K42" s="34">
        <f t="shared" si="16"/>
        <v>25</v>
      </c>
      <c r="L42" s="34">
        <f t="shared" si="16"/>
        <v>23</v>
      </c>
      <c r="M42" s="34">
        <f t="shared" si="16"/>
        <v>22</v>
      </c>
      <c r="N42" s="34">
        <f t="shared" si="16"/>
        <v>23</v>
      </c>
      <c r="O42" s="34">
        <f t="shared" si="16"/>
        <v>24</v>
      </c>
      <c r="P42" s="34">
        <f t="shared" si="16"/>
        <v>3</v>
      </c>
      <c r="Q42" s="34">
        <f t="shared" si="16"/>
        <v>9</v>
      </c>
      <c r="R42" s="34">
        <f t="shared" si="16"/>
        <v>0</v>
      </c>
      <c r="S42" s="34">
        <f t="shared" si="16"/>
        <v>7</v>
      </c>
      <c r="T42" s="34">
        <f t="shared" si="16"/>
        <v>2880</v>
      </c>
      <c r="U42" s="34">
        <f t="shared" si="16"/>
        <v>163</v>
      </c>
      <c r="V42" s="34"/>
      <c r="W42" s="35"/>
      <c r="Y42" s="19">
        <f t="shared" si="12"/>
        <v>0</v>
      </c>
      <c r="Z42" s="31">
        <f t="shared" si="13"/>
        <v>163</v>
      </c>
      <c r="AA42" s="31">
        <f t="shared" si="14"/>
        <v>0</v>
      </c>
      <c r="AB42" s="31">
        <f t="shared" si="15"/>
        <v>2880</v>
      </c>
    </row>
    <row r="43" spans="22:23" ht="14.25">
      <c r="V43" s="17"/>
      <c r="W43" s="17"/>
    </row>
    <row r="44" spans="22:23" ht="14.25">
      <c r="V44" s="18"/>
      <c r="W44" s="18"/>
    </row>
    <row r="45" spans="22:23" ht="14.25">
      <c r="V45" s="18"/>
      <c r="W45" s="18"/>
    </row>
  </sheetData>
  <mergeCells count="24">
    <mergeCell ref="Y3:AB3"/>
    <mergeCell ref="L4:M4"/>
    <mergeCell ref="N4:O4"/>
    <mergeCell ref="F4:G4"/>
    <mergeCell ref="L3:O3"/>
    <mergeCell ref="A42:C42"/>
    <mergeCell ref="H4:I4"/>
    <mergeCell ref="J4:K4"/>
    <mergeCell ref="A38:A41"/>
    <mergeCell ref="A3:A5"/>
    <mergeCell ref="A32:A36"/>
    <mergeCell ref="A18:A31"/>
    <mergeCell ref="A37:C37"/>
    <mergeCell ref="A6:A17"/>
    <mergeCell ref="A1:W1"/>
    <mergeCell ref="V3:W4"/>
    <mergeCell ref="V12:W12"/>
    <mergeCell ref="P4:Q4"/>
    <mergeCell ref="R4:S4"/>
    <mergeCell ref="D3:G3"/>
    <mergeCell ref="H3:K3"/>
    <mergeCell ref="P3:S3"/>
    <mergeCell ref="D4:E4"/>
    <mergeCell ref="T3:U4"/>
  </mergeCells>
  <printOptions/>
  <pageMargins left="0.75" right="0.75" top="0.75" bottom="1" header="0.5" footer="0.5"/>
  <pageSetup horizontalDpi="180" verticalDpi="180" orientation="portrait" paperSize="9" scale="67" r:id="rId2"/>
  <colBreaks count="1" manualBreakCount="1">
    <brk id="2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J30" sqref="J30"/>
    </sheetView>
  </sheetViews>
  <sheetFormatPr defaultColWidth="9.00390625" defaultRowHeight="14.25"/>
  <cols>
    <col min="1" max="1" width="4.25390625" style="19" customWidth="1"/>
    <col min="2" max="2" width="9.75390625" style="38" customWidth="1"/>
    <col min="3" max="3" width="33.625" style="19" bestFit="1" customWidth="1"/>
    <col min="4" max="5" width="9.00390625" style="19" customWidth="1"/>
    <col min="6" max="6" width="6.125" style="19" customWidth="1"/>
    <col min="7" max="7" width="6.00390625" style="19" customWidth="1"/>
    <col min="8" max="9" width="9.00390625" style="19" customWidth="1"/>
    <col min="10" max="10" width="7.75390625" style="19" customWidth="1"/>
    <col min="11" max="11" width="9.00390625" style="19" customWidth="1"/>
    <col min="12" max="12" width="9.375" style="19" customWidth="1"/>
    <col min="13" max="16384" width="9.00390625" style="19" customWidth="1"/>
  </cols>
  <sheetData>
    <row r="1" spans="1:7" ht="27" customHeight="1">
      <c r="A1" s="113" t="s">
        <v>54</v>
      </c>
      <c r="B1" s="113"/>
      <c r="C1" s="113"/>
      <c r="D1" s="113"/>
      <c r="E1" s="113"/>
      <c r="F1" s="113"/>
      <c r="G1" s="113"/>
    </row>
    <row r="2" spans="10:13" ht="15" thickBot="1">
      <c r="J2" s="109" t="s">
        <v>58</v>
      </c>
      <c r="K2" s="109"/>
      <c r="L2" s="109"/>
      <c r="M2" s="109"/>
    </row>
    <row r="3" spans="1:13" ht="30" customHeight="1">
      <c r="A3" s="114" t="s">
        <v>22</v>
      </c>
      <c r="B3" s="94" t="s">
        <v>60</v>
      </c>
      <c r="C3" s="94" t="s">
        <v>61</v>
      </c>
      <c r="D3" s="94" t="s">
        <v>62</v>
      </c>
      <c r="E3" s="94" t="s">
        <v>63</v>
      </c>
      <c r="F3" s="94" t="s">
        <v>68</v>
      </c>
      <c r="G3" s="110"/>
      <c r="J3" s="45" t="s">
        <v>64</v>
      </c>
      <c r="K3" s="45" t="s">
        <v>65</v>
      </c>
      <c r="L3" s="45" t="s">
        <v>66</v>
      </c>
      <c r="M3" s="45" t="s">
        <v>67</v>
      </c>
    </row>
    <row r="4" spans="1:13" ht="30" customHeight="1">
      <c r="A4" s="99"/>
      <c r="B4" s="95"/>
      <c r="C4" s="95"/>
      <c r="D4" s="95"/>
      <c r="E4" s="95"/>
      <c r="F4" s="51" t="s">
        <v>69</v>
      </c>
      <c r="G4" s="54" t="s">
        <v>70</v>
      </c>
      <c r="J4" s="45"/>
      <c r="K4" s="45"/>
      <c r="L4" s="45"/>
      <c r="M4" s="45"/>
    </row>
    <row r="5" spans="1:13" ht="15">
      <c r="A5" s="82" t="s">
        <v>104</v>
      </c>
      <c r="B5" s="47" t="s">
        <v>202</v>
      </c>
      <c r="C5" s="69" t="s">
        <v>105</v>
      </c>
      <c r="D5" s="64">
        <v>36</v>
      </c>
      <c r="E5" s="26">
        <v>2</v>
      </c>
      <c r="F5" s="26" t="s">
        <v>37</v>
      </c>
      <c r="G5" s="32"/>
      <c r="J5" s="19">
        <f aca="true" t="shared" si="0" ref="J5:J14">IF(LEFT(B5)="*",E5,0)</f>
        <v>0</v>
      </c>
      <c r="K5" s="44">
        <f aca="true" t="shared" si="1" ref="K5:K14">IF(LEFT(B5)&lt;&gt;"*",E5,0)</f>
        <v>2</v>
      </c>
      <c r="L5" s="19">
        <f aca="true" t="shared" si="2" ref="L5:L14">IF(LEFT(B5)="*",D5,0)</f>
        <v>0</v>
      </c>
      <c r="M5" s="19">
        <f aca="true" t="shared" si="3" ref="M5:M14">IF(LEFT(B5)&lt;&gt;"*",D5,0)</f>
        <v>36</v>
      </c>
    </row>
    <row r="6" spans="1:13" ht="15">
      <c r="A6" s="82"/>
      <c r="B6" s="47" t="s">
        <v>203</v>
      </c>
      <c r="C6" s="69" t="s">
        <v>108</v>
      </c>
      <c r="D6" s="64">
        <v>36</v>
      </c>
      <c r="E6" s="26">
        <v>2</v>
      </c>
      <c r="F6" s="26" t="s">
        <v>37</v>
      </c>
      <c r="G6" s="32"/>
      <c r="J6" s="19">
        <f t="shared" si="0"/>
        <v>0</v>
      </c>
      <c r="K6" s="44">
        <f t="shared" si="1"/>
        <v>2</v>
      </c>
      <c r="L6" s="19">
        <f t="shared" si="2"/>
        <v>0</v>
      </c>
      <c r="M6" s="19">
        <f t="shared" si="3"/>
        <v>36</v>
      </c>
    </row>
    <row r="7" spans="1:13" ht="15">
      <c r="A7" s="82"/>
      <c r="B7" s="47" t="s">
        <v>204</v>
      </c>
      <c r="C7" s="69" t="s">
        <v>109</v>
      </c>
      <c r="D7" s="64">
        <v>36</v>
      </c>
      <c r="E7" s="26">
        <v>2</v>
      </c>
      <c r="F7" s="26"/>
      <c r="G7" s="32" t="s">
        <v>37</v>
      </c>
      <c r="J7" s="19">
        <f t="shared" si="0"/>
        <v>0</v>
      </c>
      <c r="K7" s="44">
        <f t="shared" si="1"/>
        <v>2</v>
      </c>
      <c r="L7" s="19">
        <f t="shared" si="2"/>
        <v>0</v>
      </c>
      <c r="M7" s="19">
        <f t="shared" si="3"/>
        <v>36</v>
      </c>
    </row>
    <row r="8" spans="1:13" ht="14.25">
      <c r="A8" s="82"/>
      <c r="B8" s="47" t="s">
        <v>205</v>
      </c>
      <c r="C8" s="69" t="s">
        <v>110</v>
      </c>
      <c r="D8" s="26">
        <v>36</v>
      </c>
      <c r="E8" s="26">
        <v>2</v>
      </c>
      <c r="F8" s="26"/>
      <c r="G8" s="32" t="s">
        <v>37</v>
      </c>
      <c r="J8" s="19">
        <f t="shared" si="0"/>
        <v>0</v>
      </c>
      <c r="K8" s="44">
        <f t="shared" si="1"/>
        <v>2</v>
      </c>
      <c r="L8" s="19">
        <f t="shared" si="2"/>
        <v>0</v>
      </c>
      <c r="M8" s="19">
        <f t="shared" si="3"/>
        <v>36</v>
      </c>
    </row>
    <row r="9" spans="1:13" ht="14.25">
      <c r="A9" s="82"/>
      <c r="B9" s="47" t="s">
        <v>206</v>
      </c>
      <c r="C9" s="69" t="s">
        <v>111</v>
      </c>
      <c r="D9" s="26">
        <v>36</v>
      </c>
      <c r="E9" s="26">
        <v>2</v>
      </c>
      <c r="F9" s="26"/>
      <c r="G9" s="32" t="s">
        <v>37</v>
      </c>
      <c r="J9" s="19">
        <f t="shared" si="0"/>
        <v>0</v>
      </c>
      <c r="K9" s="44">
        <f t="shared" si="1"/>
        <v>2</v>
      </c>
      <c r="L9" s="19">
        <f t="shared" si="2"/>
        <v>0</v>
      </c>
      <c r="M9" s="19">
        <f t="shared" si="3"/>
        <v>36</v>
      </c>
    </row>
    <row r="10" spans="1:13" ht="14.25">
      <c r="A10" s="82"/>
      <c r="B10" s="47" t="s">
        <v>207</v>
      </c>
      <c r="C10" s="69" t="s">
        <v>112</v>
      </c>
      <c r="D10" s="26">
        <v>36</v>
      </c>
      <c r="E10" s="26">
        <v>2</v>
      </c>
      <c r="F10" s="26"/>
      <c r="G10" s="32" t="s">
        <v>37</v>
      </c>
      <c r="J10" s="19">
        <f t="shared" si="0"/>
        <v>0</v>
      </c>
      <c r="K10" s="44">
        <f t="shared" si="1"/>
        <v>2</v>
      </c>
      <c r="L10" s="19">
        <f t="shared" si="2"/>
        <v>0</v>
      </c>
      <c r="M10" s="19">
        <f t="shared" si="3"/>
        <v>36</v>
      </c>
    </row>
    <row r="11" spans="1:13" ht="14.25">
      <c r="A11" s="82"/>
      <c r="B11" s="47" t="s">
        <v>208</v>
      </c>
      <c r="C11" s="69" t="s">
        <v>113</v>
      </c>
      <c r="D11" s="26">
        <v>36</v>
      </c>
      <c r="E11" s="26">
        <v>2</v>
      </c>
      <c r="F11" s="26" t="s">
        <v>37</v>
      </c>
      <c r="G11" s="32"/>
      <c r="J11" s="19">
        <f t="shared" si="0"/>
        <v>0</v>
      </c>
      <c r="K11" s="44">
        <f t="shared" si="1"/>
        <v>2</v>
      </c>
      <c r="L11" s="19">
        <f t="shared" si="2"/>
        <v>0</v>
      </c>
      <c r="M11" s="19">
        <f t="shared" si="3"/>
        <v>36</v>
      </c>
    </row>
    <row r="12" spans="1:13" ht="14.25">
      <c r="A12" s="82"/>
      <c r="B12" s="47" t="s">
        <v>209</v>
      </c>
      <c r="C12" s="69" t="s">
        <v>114</v>
      </c>
      <c r="D12" s="26">
        <v>36</v>
      </c>
      <c r="E12" s="26">
        <v>2</v>
      </c>
      <c r="F12" s="26" t="s">
        <v>37</v>
      </c>
      <c r="G12" s="32"/>
      <c r="J12" s="19">
        <f t="shared" si="0"/>
        <v>0</v>
      </c>
      <c r="K12" s="44">
        <f t="shared" si="1"/>
        <v>2</v>
      </c>
      <c r="L12" s="19">
        <f t="shared" si="2"/>
        <v>0</v>
      </c>
      <c r="M12" s="19">
        <f t="shared" si="3"/>
        <v>36</v>
      </c>
    </row>
    <row r="13" spans="1:13" ht="14.25">
      <c r="A13" s="82"/>
      <c r="B13" s="47" t="s">
        <v>210</v>
      </c>
      <c r="C13" s="69" t="s">
        <v>115</v>
      </c>
      <c r="D13" s="26">
        <v>36</v>
      </c>
      <c r="E13" s="26">
        <v>2</v>
      </c>
      <c r="F13" s="26"/>
      <c r="G13" s="32" t="s">
        <v>37</v>
      </c>
      <c r="J13" s="19">
        <f t="shared" si="0"/>
        <v>0</v>
      </c>
      <c r="K13" s="44">
        <f t="shared" si="1"/>
        <v>2</v>
      </c>
      <c r="L13" s="19">
        <f t="shared" si="2"/>
        <v>0</v>
      </c>
      <c r="M13" s="19">
        <f t="shared" si="3"/>
        <v>36</v>
      </c>
    </row>
    <row r="14" spans="1:13" ht="14.25" customHeight="1">
      <c r="A14" s="112" t="s">
        <v>106</v>
      </c>
      <c r="B14" s="77" t="s">
        <v>181</v>
      </c>
      <c r="C14" s="64" t="s">
        <v>116</v>
      </c>
      <c r="D14" s="26">
        <v>54</v>
      </c>
      <c r="E14" s="26">
        <v>3</v>
      </c>
      <c r="F14" s="26"/>
      <c r="G14" s="32" t="s">
        <v>37</v>
      </c>
      <c r="J14" s="19">
        <f t="shared" si="0"/>
        <v>0</v>
      </c>
      <c r="K14" s="44">
        <f t="shared" si="1"/>
        <v>3</v>
      </c>
      <c r="L14" s="19">
        <f t="shared" si="2"/>
        <v>0</v>
      </c>
      <c r="M14" s="19">
        <f t="shared" si="3"/>
        <v>54</v>
      </c>
    </row>
    <row r="15" spans="1:11" ht="15.75">
      <c r="A15" s="112"/>
      <c r="B15" s="77" t="s">
        <v>182</v>
      </c>
      <c r="C15" s="69" t="s">
        <v>117</v>
      </c>
      <c r="D15" s="26">
        <v>54</v>
      </c>
      <c r="E15" s="26">
        <v>3</v>
      </c>
      <c r="F15" s="26" t="s">
        <v>37</v>
      </c>
      <c r="G15" s="32"/>
      <c r="K15" s="44"/>
    </row>
    <row r="16" spans="1:11" ht="15.75">
      <c r="A16" s="112"/>
      <c r="B16" s="77" t="s">
        <v>183</v>
      </c>
      <c r="C16" s="69" t="s">
        <v>118</v>
      </c>
      <c r="D16" s="26">
        <v>54</v>
      </c>
      <c r="E16" s="26">
        <v>3</v>
      </c>
      <c r="F16" s="26" t="s">
        <v>37</v>
      </c>
      <c r="G16" s="32"/>
      <c r="K16" s="44"/>
    </row>
    <row r="17" spans="1:11" ht="15.75">
      <c r="A17" s="112"/>
      <c r="B17" s="77" t="s">
        <v>184</v>
      </c>
      <c r="C17" s="69" t="s">
        <v>119</v>
      </c>
      <c r="D17" s="26">
        <v>54</v>
      </c>
      <c r="E17" s="26">
        <v>3</v>
      </c>
      <c r="F17" s="26"/>
      <c r="G17" s="32" t="s">
        <v>37</v>
      </c>
      <c r="K17" s="44"/>
    </row>
    <row r="18" spans="1:11" ht="15.75">
      <c r="A18" s="112"/>
      <c r="B18" s="77" t="s">
        <v>185</v>
      </c>
      <c r="C18" s="69" t="s">
        <v>120</v>
      </c>
      <c r="D18" s="26">
        <v>54</v>
      </c>
      <c r="E18" s="26">
        <v>3</v>
      </c>
      <c r="F18" s="26" t="s">
        <v>37</v>
      </c>
      <c r="G18" s="32"/>
      <c r="K18" s="44"/>
    </row>
    <row r="19" spans="1:11" ht="15.75">
      <c r="A19" s="112"/>
      <c r="B19" s="77" t="s">
        <v>186</v>
      </c>
      <c r="C19" s="69" t="s">
        <v>121</v>
      </c>
      <c r="D19" s="26">
        <v>54</v>
      </c>
      <c r="E19" s="26">
        <v>3</v>
      </c>
      <c r="F19" s="26"/>
      <c r="G19" s="32" t="s">
        <v>37</v>
      </c>
      <c r="K19" s="44"/>
    </row>
    <row r="20" spans="1:11" ht="15.75">
      <c r="A20" s="112"/>
      <c r="B20" s="77" t="s">
        <v>187</v>
      </c>
      <c r="C20" s="69" t="s">
        <v>122</v>
      </c>
      <c r="D20" s="26">
        <v>54</v>
      </c>
      <c r="E20" s="26">
        <v>3</v>
      </c>
      <c r="F20" s="26"/>
      <c r="G20" s="32" t="s">
        <v>37</v>
      </c>
      <c r="K20" s="44"/>
    </row>
    <row r="21" spans="1:11" ht="15.75">
      <c r="A21" s="112"/>
      <c r="B21" s="77" t="s">
        <v>188</v>
      </c>
      <c r="C21" s="69" t="s">
        <v>123</v>
      </c>
      <c r="D21" s="26">
        <v>54</v>
      </c>
      <c r="E21" s="26">
        <v>3</v>
      </c>
      <c r="F21" s="26" t="s">
        <v>37</v>
      </c>
      <c r="G21" s="32"/>
      <c r="K21" s="44"/>
    </row>
    <row r="22" spans="1:11" ht="15.75">
      <c r="A22" s="112"/>
      <c r="B22" s="77" t="s">
        <v>189</v>
      </c>
      <c r="C22" s="69" t="s">
        <v>124</v>
      </c>
      <c r="D22" s="26">
        <v>54</v>
      </c>
      <c r="E22" s="26">
        <v>3</v>
      </c>
      <c r="F22" s="26" t="s">
        <v>37</v>
      </c>
      <c r="G22" s="32"/>
      <c r="K22" s="44"/>
    </row>
    <row r="23" spans="1:11" ht="15.75">
      <c r="A23" s="112"/>
      <c r="B23" s="77" t="s">
        <v>190</v>
      </c>
      <c r="C23" s="69" t="s">
        <v>125</v>
      </c>
      <c r="D23" s="26">
        <v>54</v>
      </c>
      <c r="E23" s="26">
        <v>3</v>
      </c>
      <c r="F23" s="26" t="s">
        <v>37</v>
      </c>
      <c r="G23" s="32"/>
      <c r="K23" s="44"/>
    </row>
    <row r="24" spans="1:11" ht="15.75">
      <c r="A24" s="112"/>
      <c r="B24" s="77" t="s">
        <v>191</v>
      </c>
      <c r="C24" s="69" t="s">
        <v>126</v>
      </c>
      <c r="D24" s="26">
        <v>54</v>
      </c>
      <c r="E24" s="26">
        <v>3</v>
      </c>
      <c r="F24" s="26"/>
      <c r="G24" s="32" t="s">
        <v>37</v>
      </c>
      <c r="K24" s="44"/>
    </row>
    <row r="25" spans="1:11" ht="15.75">
      <c r="A25" s="82" t="s">
        <v>107</v>
      </c>
      <c r="B25" s="77" t="s">
        <v>192</v>
      </c>
      <c r="C25" s="69" t="s">
        <v>127</v>
      </c>
      <c r="D25" s="26">
        <v>54</v>
      </c>
      <c r="E25" s="26">
        <v>3</v>
      </c>
      <c r="F25" s="26" t="s">
        <v>37</v>
      </c>
      <c r="G25" s="32"/>
      <c r="K25" s="44"/>
    </row>
    <row r="26" spans="1:11" ht="15.75">
      <c r="A26" s="82"/>
      <c r="B26" s="77" t="s">
        <v>193</v>
      </c>
      <c r="C26" s="66" t="s">
        <v>128</v>
      </c>
      <c r="D26" s="26">
        <v>54</v>
      </c>
      <c r="E26" s="26">
        <v>3</v>
      </c>
      <c r="F26" s="26" t="s">
        <v>37</v>
      </c>
      <c r="G26" s="32"/>
      <c r="K26" s="44"/>
    </row>
    <row r="27" spans="1:11" ht="15.75">
      <c r="A27" s="82"/>
      <c r="B27" s="77" t="s">
        <v>194</v>
      </c>
      <c r="C27" s="66" t="s">
        <v>129</v>
      </c>
      <c r="D27" s="26">
        <v>54</v>
      </c>
      <c r="E27" s="26">
        <v>3</v>
      </c>
      <c r="F27" s="26" t="s">
        <v>37</v>
      </c>
      <c r="G27" s="32"/>
      <c r="K27" s="44"/>
    </row>
    <row r="28" spans="1:11" ht="15.75">
      <c r="A28" s="82"/>
      <c r="B28" s="77" t="s">
        <v>195</v>
      </c>
      <c r="C28" s="66" t="s">
        <v>130</v>
      </c>
      <c r="D28" s="26">
        <v>54</v>
      </c>
      <c r="E28" s="26">
        <v>2</v>
      </c>
      <c r="F28" s="26" t="s">
        <v>37</v>
      </c>
      <c r="G28" s="32"/>
      <c r="K28" s="44"/>
    </row>
    <row r="29" spans="1:11" ht="15.75">
      <c r="A29" s="82"/>
      <c r="B29" s="77" t="s">
        <v>196</v>
      </c>
      <c r="C29" s="66" t="s">
        <v>131</v>
      </c>
      <c r="D29" s="26">
        <v>54</v>
      </c>
      <c r="E29" s="26">
        <v>3</v>
      </c>
      <c r="F29" s="26" t="s">
        <v>37</v>
      </c>
      <c r="G29" s="32"/>
      <c r="K29" s="44"/>
    </row>
    <row r="30" spans="1:11" ht="15.75">
      <c r="A30" s="82"/>
      <c r="B30" s="77" t="s">
        <v>197</v>
      </c>
      <c r="C30" s="66" t="s">
        <v>132</v>
      </c>
      <c r="D30" s="26">
        <v>54</v>
      </c>
      <c r="E30" s="26">
        <v>3</v>
      </c>
      <c r="F30" s="26" t="s">
        <v>37</v>
      </c>
      <c r="G30" s="32"/>
      <c r="K30" s="44"/>
    </row>
    <row r="31" spans="1:7" ht="15.75">
      <c r="A31" s="82"/>
      <c r="B31" s="77" t="s">
        <v>198</v>
      </c>
      <c r="C31" s="66" t="s">
        <v>133</v>
      </c>
      <c r="D31" s="26">
        <v>54</v>
      </c>
      <c r="E31" s="26">
        <v>3</v>
      </c>
      <c r="F31" s="26"/>
      <c r="G31" s="32" t="s">
        <v>37</v>
      </c>
    </row>
    <row r="32" spans="1:7" ht="15.75">
      <c r="A32" s="82"/>
      <c r="B32" s="77" t="s">
        <v>199</v>
      </c>
      <c r="C32" s="66" t="s">
        <v>134</v>
      </c>
      <c r="D32" s="26">
        <v>54</v>
      </c>
      <c r="E32" s="26">
        <v>3</v>
      </c>
      <c r="F32" s="26"/>
      <c r="G32" s="32" t="s">
        <v>37</v>
      </c>
    </row>
    <row r="33" spans="1:7" ht="15.75">
      <c r="A33" s="82"/>
      <c r="B33" s="77" t="s">
        <v>200</v>
      </c>
      <c r="C33" s="66" t="s">
        <v>135</v>
      </c>
      <c r="D33" s="26">
        <v>54</v>
      </c>
      <c r="E33" s="26">
        <v>3</v>
      </c>
      <c r="F33" s="26" t="s">
        <v>37</v>
      </c>
      <c r="G33" s="32"/>
    </row>
    <row r="34" spans="1:7" ht="16.5" thickBot="1">
      <c r="A34" s="111"/>
      <c r="B34" s="78" t="s">
        <v>201</v>
      </c>
      <c r="C34" s="80" t="s">
        <v>136</v>
      </c>
      <c r="D34" s="34">
        <v>54</v>
      </c>
      <c r="E34" s="34">
        <v>3</v>
      </c>
      <c r="F34" s="34" t="s">
        <v>37</v>
      </c>
      <c r="G34" s="35"/>
    </row>
  </sheetData>
  <mergeCells count="11">
    <mergeCell ref="A25:A34"/>
    <mergeCell ref="A14:A24"/>
    <mergeCell ref="A1:G1"/>
    <mergeCell ref="A3:A4"/>
    <mergeCell ref="B3:B4"/>
    <mergeCell ref="C3:C4"/>
    <mergeCell ref="J2:M2"/>
    <mergeCell ref="A5:A13"/>
    <mergeCell ref="D3:D4"/>
    <mergeCell ref="E3:E4"/>
    <mergeCell ref="F3:G3"/>
  </mergeCells>
  <printOptions/>
  <pageMargins left="0.75" right="0.75" top="1" bottom="1" header="0.5" footer="0.5"/>
  <pageSetup horizontalDpi="600" verticalDpi="6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20" sqref="C20"/>
    </sheetView>
  </sheetViews>
  <sheetFormatPr defaultColWidth="9.00390625" defaultRowHeight="14.25"/>
  <cols>
    <col min="1" max="1" width="3.75390625" style="0" customWidth="1"/>
    <col min="2" max="2" width="10.00390625" style="48" customWidth="1"/>
    <col min="3" max="3" width="21.875" style="0" customWidth="1"/>
  </cols>
  <sheetData>
    <row r="1" spans="1:5" ht="37.5" customHeight="1">
      <c r="A1" s="118" t="s">
        <v>56</v>
      </c>
      <c r="B1" s="118"/>
      <c r="C1" s="118"/>
      <c r="D1" s="118"/>
      <c r="E1" s="118"/>
    </row>
    <row r="2" ht="15" thickBot="1"/>
    <row r="3" spans="1:5" ht="30" customHeight="1">
      <c r="A3" s="12" t="s">
        <v>22</v>
      </c>
      <c r="B3" s="46" t="s">
        <v>55</v>
      </c>
      <c r="C3" s="13" t="s">
        <v>25</v>
      </c>
      <c r="D3" s="13" t="s">
        <v>23</v>
      </c>
      <c r="E3" s="14" t="s">
        <v>24</v>
      </c>
    </row>
    <row r="4" spans="1:5" ht="15.75">
      <c r="A4" s="115"/>
      <c r="B4" s="79" t="s">
        <v>211</v>
      </c>
      <c r="C4" s="69" t="s">
        <v>145</v>
      </c>
      <c r="D4" s="1">
        <v>36</v>
      </c>
      <c r="E4" s="3">
        <v>2</v>
      </c>
    </row>
    <row r="5" spans="1:5" ht="15.75">
      <c r="A5" s="116"/>
      <c r="B5" s="79" t="s">
        <v>212</v>
      </c>
      <c r="C5" s="66" t="s">
        <v>137</v>
      </c>
      <c r="D5" s="1">
        <v>36</v>
      </c>
      <c r="E5" s="3">
        <v>2</v>
      </c>
    </row>
    <row r="6" spans="1:5" ht="15.75">
      <c r="A6" s="116"/>
      <c r="B6" s="79" t="s">
        <v>213</v>
      </c>
      <c r="C6" s="66" t="s">
        <v>138</v>
      </c>
      <c r="D6" s="1">
        <v>36</v>
      </c>
      <c r="E6" s="3">
        <v>2</v>
      </c>
    </row>
    <row r="7" spans="1:5" ht="15.75">
      <c r="A7" s="116"/>
      <c r="B7" s="79" t="s">
        <v>219</v>
      </c>
      <c r="C7" s="66" t="s">
        <v>139</v>
      </c>
      <c r="D7" s="1">
        <v>36</v>
      </c>
      <c r="E7" s="3">
        <v>2</v>
      </c>
    </row>
    <row r="8" spans="1:5" ht="15.75">
      <c r="A8" s="116"/>
      <c r="B8" s="79" t="s">
        <v>214</v>
      </c>
      <c r="C8" s="66" t="s">
        <v>140</v>
      </c>
      <c r="D8" s="1">
        <v>36</v>
      </c>
      <c r="E8" s="3">
        <v>2</v>
      </c>
    </row>
    <row r="9" spans="1:5" ht="15.75">
      <c r="A9" s="116"/>
      <c r="B9" s="79" t="s">
        <v>215</v>
      </c>
      <c r="C9" s="66" t="s">
        <v>141</v>
      </c>
      <c r="D9" s="1">
        <v>36</v>
      </c>
      <c r="E9" s="3">
        <v>2</v>
      </c>
    </row>
    <row r="10" spans="1:5" ht="15.75">
      <c r="A10" s="116"/>
      <c r="B10" s="79" t="s">
        <v>216</v>
      </c>
      <c r="C10" s="66" t="s">
        <v>146</v>
      </c>
      <c r="D10" s="1">
        <v>36</v>
      </c>
      <c r="E10" s="3">
        <v>2</v>
      </c>
    </row>
    <row r="11" spans="1:5" ht="15.75">
      <c r="A11" s="117"/>
      <c r="B11" s="79" t="s">
        <v>217</v>
      </c>
      <c r="C11" s="69" t="s">
        <v>149</v>
      </c>
      <c r="D11" s="1">
        <v>36</v>
      </c>
      <c r="E11" s="3">
        <v>2</v>
      </c>
    </row>
    <row r="12" spans="1:5" ht="15.75">
      <c r="A12" s="115"/>
      <c r="B12" s="79" t="s">
        <v>218</v>
      </c>
      <c r="C12" s="66" t="s">
        <v>147</v>
      </c>
      <c r="D12" s="1">
        <v>36</v>
      </c>
      <c r="E12" s="3">
        <v>2</v>
      </c>
    </row>
    <row r="13" spans="1:5" ht="15.75">
      <c r="A13" s="116"/>
      <c r="B13" s="79" t="s">
        <v>220</v>
      </c>
      <c r="C13" s="69" t="s">
        <v>153</v>
      </c>
      <c r="D13" s="1">
        <v>36</v>
      </c>
      <c r="E13" s="3">
        <v>2</v>
      </c>
    </row>
    <row r="14" spans="1:5" ht="15.75">
      <c r="A14" s="116"/>
      <c r="B14" s="79" t="s">
        <v>226</v>
      </c>
      <c r="C14" s="66" t="s">
        <v>142</v>
      </c>
      <c r="D14" s="1">
        <v>36</v>
      </c>
      <c r="E14" s="3">
        <v>2</v>
      </c>
    </row>
    <row r="15" spans="1:5" ht="15.75">
      <c r="A15" s="116"/>
      <c r="B15" s="79" t="s">
        <v>225</v>
      </c>
      <c r="C15" s="66" t="s">
        <v>148</v>
      </c>
      <c r="D15" s="1">
        <v>36</v>
      </c>
      <c r="E15" s="3">
        <v>2</v>
      </c>
    </row>
    <row r="16" spans="1:5" ht="15.75">
      <c r="A16" s="116"/>
      <c r="B16" s="79" t="s">
        <v>224</v>
      </c>
      <c r="C16" s="70" t="s">
        <v>152</v>
      </c>
      <c r="D16" s="1">
        <v>36</v>
      </c>
      <c r="E16" s="3">
        <v>2</v>
      </c>
    </row>
    <row r="17" spans="1:5" ht="15.75">
      <c r="A17" s="117"/>
      <c r="B17" s="79" t="s">
        <v>223</v>
      </c>
      <c r="C17" s="69" t="s">
        <v>151</v>
      </c>
      <c r="D17" s="1">
        <v>36</v>
      </c>
      <c r="E17" s="3">
        <v>2</v>
      </c>
    </row>
    <row r="18" spans="1:5" ht="15.75">
      <c r="A18" s="115"/>
      <c r="B18" s="79" t="s">
        <v>222</v>
      </c>
      <c r="C18" s="66" t="s">
        <v>143</v>
      </c>
      <c r="D18" s="1">
        <v>36</v>
      </c>
      <c r="E18" s="3">
        <v>2</v>
      </c>
    </row>
    <row r="19" spans="1:5" ht="14.25">
      <c r="A19" s="116"/>
      <c r="B19" s="49" t="s">
        <v>221</v>
      </c>
      <c r="C19" s="69" t="s">
        <v>150</v>
      </c>
      <c r="D19" s="1">
        <v>36</v>
      </c>
      <c r="E19" s="3">
        <v>2</v>
      </c>
    </row>
  </sheetData>
  <mergeCells count="4">
    <mergeCell ref="A4:A11"/>
    <mergeCell ref="A12:A17"/>
    <mergeCell ref="A18:A19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20" sqref="A20:A23"/>
    </sheetView>
  </sheetViews>
  <sheetFormatPr defaultColWidth="9.00390625" defaultRowHeight="14.25"/>
  <cols>
    <col min="1" max="1" width="18.125" style="0" customWidth="1"/>
    <col min="2" max="2" width="9.25390625" style="0" customWidth="1"/>
    <col min="3" max="3" width="11.25390625" style="0" customWidth="1"/>
    <col min="4" max="4" width="10.50390625" style="0" customWidth="1"/>
    <col min="5" max="5" width="8.375" style="0" customWidth="1"/>
    <col min="6" max="6" width="5.75390625" style="0" customWidth="1"/>
    <col min="7" max="7" width="5.625" style="0" customWidth="1"/>
    <col min="8" max="8" width="11.875" style="0" customWidth="1"/>
  </cols>
  <sheetData>
    <row r="1" spans="1:8" ht="25.5">
      <c r="A1" s="119" t="s">
        <v>80</v>
      </c>
      <c r="B1" s="119"/>
      <c r="C1" s="119"/>
      <c r="D1" s="119"/>
      <c r="E1" s="119"/>
      <c r="F1" s="119"/>
      <c r="G1" s="119"/>
      <c r="H1" s="119"/>
    </row>
    <row r="2" spans="1:2" ht="14.25">
      <c r="A2" s="56"/>
      <c r="B2" s="57"/>
    </row>
    <row r="3" spans="1:8" ht="26.25" customHeight="1">
      <c r="A3" s="120" t="s">
        <v>71</v>
      </c>
      <c r="B3" s="121" t="s">
        <v>81</v>
      </c>
      <c r="C3" s="120" t="s">
        <v>72</v>
      </c>
      <c r="D3" s="120" t="s">
        <v>82</v>
      </c>
      <c r="E3" s="120" t="s">
        <v>73</v>
      </c>
      <c r="F3" s="120" t="s">
        <v>83</v>
      </c>
      <c r="G3" s="120"/>
      <c r="H3" s="120" t="s">
        <v>84</v>
      </c>
    </row>
    <row r="4" spans="1:8" ht="25.5" customHeight="1">
      <c r="A4" s="120"/>
      <c r="B4" s="121"/>
      <c r="C4" s="120"/>
      <c r="D4" s="120"/>
      <c r="E4" s="120"/>
      <c r="F4" s="58" t="s">
        <v>85</v>
      </c>
      <c r="G4" s="58" t="s">
        <v>86</v>
      </c>
      <c r="H4" s="120"/>
    </row>
    <row r="5" spans="1:8" ht="30" customHeight="1">
      <c r="A5" s="59" t="s">
        <v>87</v>
      </c>
      <c r="B5" s="60" t="s">
        <v>88</v>
      </c>
      <c r="C5" s="61" t="s">
        <v>74</v>
      </c>
      <c r="D5" s="61">
        <v>18</v>
      </c>
      <c r="E5" s="61">
        <v>1</v>
      </c>
      <c r="F5" s="61" t="s">
        <v>89</v>
      </c>
      <c r="G5" s="61"/>
      <c r="H5" s="61" t="s">
        <v>75</v>
      </c>
    </row>
    <row r="6" spans="1:8" ht="30" customHeight="1">
      <c r="A6" s="61" t="s">
        <v>76</v>
      </c>
      <c r="B6" s="60" t="s">
        <v>90</v>
      </c>
      <c r="C6" s="61" t="s">
        <v>74</v>
      </c>
      <c r="D6" s="61">
        <v>18</v>
      </c>
      <c r="E6" s="61">
        <v>1</v>
      </c>
      <c r="F6" s="61"/>
      <c r="G6" s="61" t="s">
        <v>89</v>
      </c>
      <c r="H6" s="61" t="s">
        <v>75</v>
      </c>
    </row>
    <row r="7" spans="1:8" ht="30" customHeight="1">
      <c r="A7" s="61" t="s">
        <v>77</v>
      </c>
      <c r="B7" s="60" t="s">
        <v>91</v>
      </c>
      <c r="C7" s="61" t="s">
        <v>78</v>
      </c>
      <c r="D7" s="61">
        <v>18</v>
      </c>
      <c r="E7" s="61">
        <v>1</v>
      </c>
      <c r="F7" s="61"/>
      <c r="G7" s="61" t="s">
        <v>89</v>
      </c>
      <c r="H7" s="61" t="s">
        <v>75</v>
      </c>
    </row>
    <row r="8" spans="1:8" ht="30" customHeight="1">
      <c r="A8" s="61" t="s">
        <v>92</v>
      </c>
      <c r="B8" s="60" t="s">
        <v>93</v>
      </c>
      <c r="C8" s="61" t="s">
        <v>78</v>
      </c>
      <c r="D8" s="61">
        <v>18</v>
      </c>
      <c r="E8" s="61">
        <v>1</v>
      </c>
      <c r="F8" s="61"/>
      <c r="G8" s="61" t="s">
        <v>89</v>
      </c>
      <c r="H8" s="61" t="s">
        <v>75</v>
      </c>
    </row>
    <row r="9" spans="1:8" ht="30" customHeight="1">
      <c r="A9" s="59" t="s">
        <v>94</v>
      </c>
      <c r="B9" s="60" t="s">
        <v>95</v>
      </c>
      <c r="C9" s="61" t="s">
        <v>74</v>
      </c>
      <c r="D9" s="61">
        <v>36</v>
      </c>
      <c r="E9" s="61">
        <v>2</v>
      </c>
      <c r="F9" s="61" t="s">
        <v>89</v>
      </c>
      <c r="G9" s="61"/>
      <c r="H9" s="61" t="s">
        <v>75</v>
      </c>
    </row>
    <row r="10" spans="1:8" ht="30" customHeight="1">
      <c r="A10" s="61" t="s">
        <v>79</v>
      </c>
      <c r="B10" s="60" t="s">
        <v>96</v>
      </c>
      <c r="C10" s="61" t="s">
        <v>78</v>
      </c>
      <c r="D10" s="61">
        <v>27</v>
      </c>
      <c r="E10" s="61">
        <v>1.5</v>
      </c>
      <c r="F10" s="61"/>
      <c r="G10" s="61" t="s">
        <v>89</v>
      </c>
      <c r="H10" s="61" t="s">
        <v>75</v>
      </c>
    </row>
    <row r="11" spans="1:8" ht="30" customHeight="1">
      <c r="A11" s="61" t="s">
        <v>97</v>
      </c>
      <c r="B11" s="60" t="s">
        <v>98</v>
      </c>
      <c r="C11" s="61" t="s">
        <v>78</v>
      </c>
      <c r="D11" s="61">
        <v>27</v>
      </c>
      <c r="E11" s="61">
        <v>1.5</v>
      </c>
      <c r="F11" s="61"/>
      <c r="G11" s="61" t="s">
        <v>89</v>
      </c>
      <c r="H11" s="61" t="s">
        <v>75</v>
      </c>
    </row>
  </sheetData>
  <mergeCells count="8">
    <mergeCell ref="A1:H1"/>
    <mergeCell ref="A3:A4"/>
    <mergeCell ref="B3:B4"/>
    <mergeCell ref="C3:C4"/>
    <mergeCell ref="D3:D4"/>
    <mergeCell ref="E3:E4"/>
    <mergeCell ref="F3:G3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31" sqref="B31"/>
    </sheetView>
  </sheetViews>
  <sheetFormatPr defaultColWidth="9.00390625" defaultRowHeight="14.25"/>
  <cols>
    <col min="1" max="1" width="12.25390625" style="132" customWidth="1"/>
    <col min="2" max="2" width="33.875" style="123" customWidth="1"/>
    <col min="3" max="3" width="16.50390625" style="123" customWidth="1"/>
    <col min="4" max="4" width="11.75390625" style="123" customWidth="1"/>
    <col min="5" max="5" width="12.875" style="123" customWidth="1"/>
    <col min="6" max="16384" width="9.00390625" style="123" customWidth="1"/>
  </cols>
  <sheetData>
    <row r="1" spans="1:5" ht="33" customHeight="1">
      <c r="A1" s="122" t="s">
        <v>249</v>
      </c>
      <c r="B1" s="122"/>
      <c r="C1" s="122"/>
      <c r="D1" s="122"/>
      <c r="E1" s="122"/>
    </row>
    <row r="2" spans="1:5" ht="19.5" customHeight="1">
      <c r="A2" s="124" t="s">
        <v>81</v>
      </c>
      <c r="B2" s="125" t="s">
        <v>250</v>
      </c>
      <c r="C2" s="125" t="s">
        <v>251</v>
      </c>
      <c r="D2" s="125" t="s">
        <v>23</v>
      </c>
      <c r="E2" s="125" t="s">
        <v>252</v>
      </c>
    </row>
    <row r="3" spans="1:5" ht="19.5" customHeight="1">
      <c r="A3" s="126" t="s">
        <v>168</v>
      </c>
      <c r="B3" s="127" t="s">
        <v>246</v>
      </c>
      <c r="C3" s="128" t="s">
        <v>253</v>
      </c>
      <c r="D3" s="128">
        <v>144</v>
      </c>
      <c r="E3" s="128">
        <v>39</v>
      </c>
    </row>
    <row r="4" spans="1:5" ht="19.5" customHeight="1">
      <c r="A4" s="124" t="s">
        <v>245</v>
      </c>
      <c r="B4" s="129" t="s">
        <v>247</v>
      </c>
      <c r="C4" s="128" t="s">
        <v>253</v>
      </c>
      <c r="D4" s="128">
        <v>144</v>
      </c>
      <c r="E4" s="128">
        <v>18</v>
      </c>
    </row>
    <row r="5" spans="1:5" ht="19.5" customHeight="1">
      <c r="A5" s="126" t="s">
        <v>254</v>
      </c>
      <c r="B5" s="129" t="s">
        <v>255</v>
      </c>
      <c r="C5" s="128" t="s">
        <v>253</v>
      </c>
      <c r="D5" s="128">
        <v>108</v>
      </c>
      <c r="E5" s="128">
        <v>36</v>
      </c>
    </row>
    <row r="6" spans="1:5" ht="19.5" customHeight="1">
      <c r="A6" s="126" t="s">
        <v>256</v>
      </c>
      <c r="B6" s="129" t="s">
        <v>257</v>
      </c>
      <c r="C6" s="128" t="s">
        <v>253</v>
      </c>
      <c r="D6" s="128">
        <v>90</v>
      </c>
      <c r="E6" s="128">
        <v>36</v>
      </c>
    </row>
    <row r="7" spans="1:5" ht="19.5" customHeight="1">
      <c r="A7" s="126" t="s">
        <v>258</v>
      </c>
      <c r="B7" s="129" t="s">
        <v>248</v>
      </c>
      <c r="C7" s="128" t="s">
        <v>253</v>
      </c>
      <c r="D7" s="128">
        <v>90</v>
      </c>
      <c r="E7" s="128">
        <v>90</v>
      </c>
    </row>
    <row r="8" spans="1:5" ht="19.5" customHeight="1">
      <c r="A8" s="126" t="s">
        <v>202</v>
      </c>
      <c r="B8" s="130" t="s">
        <v>105</v>
      </c>
      <c r="C8" s="128" t="s">
        <v>259</v>
      </c>
      <c r="D8" s="128">
        <v>36</v>
      </c>
      <c r="E8" s="128">
        <v>12</v>
      </c>
    </row>
    <row r="9" spans="1:5" ht="19.5" customHeight="1">
      <c r="A9" s="126" t="s">
        <v>203</v>
      </c>
      <c r="B9" s="130" t="s">
        <v>108</v>
      </c>
      <c r="C9" s="128" t="s">
        <v>259</v>
      </c>
      <c r="D9" s="128">
        <v>36</v>
      </c>
      <c r="E9" s="128">
        <v>12</v>
      </c>
    </row>
    <row r="10" spans="1:5" ht="19.5" customHeight="1">
      <c r="A10" s="126" t="s">
        <v>260</v>
      </c>
      <c r="B10" s="130" t="s">
        <v>110</v>
      </c>
      <c r="C10" s="128" t="s">
        <v>259</v>
      </c>
      <c r="D10" s="128">
        <v>36</v>
      </c>
      <c r="E10" s="128">
        <v>15</v>
      </c>
    </row>
    <row r="11" spans="1:5" ht="19.5" customHeight="1">
      <c r="A11" s="126" t="s">
        <v>261</v>
      </c>
      <c r="B11" s="130" t="s">
        <v>113</v>
      </c>
      <c r="C11" s="128" t="s">
        <v>259</v>
      </c>
      <c r="D11" s="128">
        <v>36</v>
      </c>
      <c r="E11" s="128">
        <v>18</v>
      </c>
    </row>
    <row r="12" spans="1:5" ht="19.5" customHeight="1">
      <c r="A12" s="126" t="s">
        <v>183</v>
      </c>
      <c r="B12" s="130" t="s">
        <v>118</v>
      </c>
      <c r="C12" s="128" t="s">
        <v>259</v>
      </c>
      <c r="D12" s="128">
        <v>54</v>
      </c>
      <c r="E12" s="128">
        <v>18</v>
      </c>
    </row>
    <row r="13" spans="1:5" ht="19.5" customHeight="1">
      <c r="A13" s="126" t="s">
        <v>190</v>
      </c>
      <c r="B13" s="130" t="s">
        <v>125</v>
      </c>
      <c r="C13" s="128" t="s">
        <v>259</v>
      </c>
      <c r="D13" s="128">
        <v>54</v>
      </c>
      <c r="E13" s="128">
        <v>18</v>
      </c>
    </row>
    <row r="14" spans="1:5" ht="19.5" customHeight="1">
      <c r="A14" s="126" t="s">
        <v>188</v>
      </c>
      <c r="B14" s="130" t="s">
        <v>123</v>
      </c>
      <c r="C14" s="128" t="s">
        <v>259</v>
      </c>
      <c r="D14" s="128">
        <v>54</v>
      </c>
      <c r="E14" s="128">
        <v>9</v>
      </c>
    </row>
    <row r="15" spans="1:5" ht="19.5" customHeight="1">
      <c r="A15" s="126" t="s">
        <v>194</v>
      </c>
      <c r="B15" s="130" t="s">
        <v>129</v>
      </c>
      <c r="C15" s="128" t="s">
        <v>259</v>
      </c>
      <c r="D15" s="128">
        <v>54</v>
      </c>
      <c r="E15" s="128">
        <v>18</v>
      </c>
    </row>
    <row r="16" spans="1:5" ht="19.5" customHeight="1">
      <c r="A16" s="126" t="s">
        <v>199</v>
      </c>
      <c r="B16" s="130" t="s">
        <v>134</v>
      </c>
      <c r="C16" s="128" t="s">
        <v>259</v>
      </c>
      <c r="D16" s="128">
        <v>54</v>
      </c>
      <c r="E16" s="128">
        <v>9</v>
      </c>
    </row>
    <row r="17" spans="1:5" ht="19.5" customHeight="1">
      <c r="A17" s="126" t="s">
        <v>196</v>
      </c>
      <c r="B17" s="130" t="s">
        <v>131</v>
      </c>
      <c r="C17" s="128" t="s">
        <v>259</v>
      </c>
      <c r="D17" s="128">
        <v>54</v>
      </c>
      <c r="E17" s="128">
        <v>18</v>
      </c>
    </row>
    <row r="18" spans="1:5" ht="19.5" customHeight="1">
      <c r="A18" s="126" t="s">
        <v>195</v>
      </c>
      <c r="B18" s="130" t="s">
        <v>130</v>
      </c>
      <c r="C18" s="128" t="s">
        <v>259</v>
      </c>
      <c r="D18" s="128">
        <v>54</v>
      </c>
      <c r="E18" s="128">
        <v>21</v>
      </c>
    </row>
    <row r="19" spans="1:6" ht="19.5" customHeight="1">
      <c r="A19" s="126" t="s">
        <v>192</v>
      </c>
      <c r="B19" s="130" t="s">
        <v>127</v>
      </c>
      <c r="C19" s="128" t="s">
        <v>259</v>
      </c>
      <c r="D19" s="128">
        <v>54</v>
      </c>
      <c r="E19" s="128">
        <v>18</v>
      </c>
      <c r="F19" s="131"/>
    </row>
    <row r="20" spans="1:5" ht="19.5" customHeight="1">
      <c r="A20" s="126" t="s">
        <v>200</v>
      </c>
      <c r="B20" s="130" t="s">
        <v>135</v>
      </c>
      <c r="C20" s="128" t="s">
        <v>259</v>
      </c>
      <c r="D20" s="128">
        <v>54</v>
      </c>
      <c r="E20" s="128">
        <v>18</v>
      </c>
    </row>
    <row r="21" spans="1:5" ht="19.5" customHeight="1">
      <c r="A21" s="126" t="s">
        <v>201</v>
      </c>
      <c r="B21" s="130" t="s">
        <v>136</v>
      </c>
      <c r="C21" s="128" t="s">
        <v>259</v>
      </c>
      <c r="D21" s="128">
        <v>54</v>
      </c>
      <c r="E21" s="128">
        <v>18</v>
      </c>
    </row>
    <row r="22" spans="1:5" ht="19.5" customHeight="1">
      <c r="A22" s="126" t="s">
        <v>197</v>
      </c>
      <c r="B22" s="130" t="s">
        <v>132</v>
      </c>
      <c r="C22" s="128" t="s">
        <v>259</v>
      </c>
      <c r="D22" s="128">
        <v>54</v>
      </c>
      <c r="E22" s="128">
        <v>18</v>
      </c>
    </row>
    <row r="23" spans="1:5" ht="14.25">
      <c r="A23" s="124" t="s">
        <v>262</v>
      </c>
      <c r="B23" s="128"/>
      <c r="C23" s="128"/>
      <c r="D23" s="128">
        <f>SUM(D3:D22)</f>
        <v>1314</v>
      </c>
      <c r="E23" s="128">
        <f>SUM(E3:E22)</f>
        <v>459</v>
      </c>
    </row>
  </sheetData>
  <mergeCells count="1">
    <mergeCell ref="A1:E1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Shanghai Teacher's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</dc:creator>
  <cp:keywords/>
  <dc:description/>
  <cp:lastModifiedBy>生环学工组</cp:lastModifiedBy>
  <cp:lastPrinted>2005-09-01T01:06:44Z</cp:lastPrinted>
  <dcterms:created xsi:type="dcterms:W3CDTF">1999-04-23T00:28:02Z</dcterms:created>
  <dcterms:modified xsi:type="dcterms:W3CDTF">2005-11-11T07:42:06Z</dcterms:modified>
  <cp:category/>
  <cp:version/>
  <cp:contentType/>
  <cp:contentStatus/>
</cp:coreProperties>
</file>